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25" tabRatio="976" firstSheet="6" activeTab="11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3" sheetId="5" r:id="rId5"/>
    <sheet name="Прилог 4" sheetId="6" r:id="rId6"/>
    <sheet name="Прилог 4 наставак" sheetId="7" r:id="rId7"/>
    <sheet name="Прилог 5" sheetId="8" r:id="rId8"/>
    <sheet name="Прилог 5а" sheetId="9" r:id="rId9"/>
    <sheet name="Прилог 5б" sheetId="10" r:id="rId10"/>
    <sheet name="Прилог 6" sheetId="11" r:id="rId11"/>
    <sheet name="Прилог 7" sheetId="12" r:id="rId12"/>
    <sheet name="Прилог  8" sheetId="13" r:id="rId13"/>
    <sheet name="Прилог 9" sheetId="14" r:id="rId14"/>
    <sheet name="Прилог 10" sheetId="15" r:id="rId15"/>
    <sheet name="Прилог 11" sheetId="16" r:id="rId16"/>
    <sheet name="Прилог 11a" sheetId="17" r:id="rId17"/>
    <sheet name="Прилог 11б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  <sheet name="Прилог 16" sheetId="23" r:id="rId23"/>
    <sheet name="Прилог 17" sheetId="24" r:id="rId24"/>
  </sheets>
  <externalReferences>
    <externalReference r:id="rId27"/>
  </externalReferences>
  <definedNames>
    <definedName name="_xlfn.IFERROR" hidden="1">#NAME?</definedName>
    <definedName name="_xlfn.NUMBERVALUE" hidden="1">#NAME?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15'!$A$1:$I$44</definedName>
    <definedName name="_xlnm.Print_Area" localSheetId="22">'Прилог 16'!$B$1:$O$33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7'!$B$1:$I$42</definedName>
    <definedName name="_xlnm.Print_Area" localSheetId="13">'Прилог 9'!$B$1:$L$31</definedName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fullCalcOnLoad="1"/>
</workbook>
</file>

<file path=xl/sharedStrings.xml><?xml version="1.0" encoding="utf-8"?>
<sst xmlns="http://schemas.openxmlformats.org/spreadsheetml/2006/main" count="2060" uniqueCount="1050">
  <si>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</si>
  <si>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</si>
  <si>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</si>
  <si>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</si>
  <si>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</si>
  <si>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</si>
  <si>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</si>
  <si>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</si>
  <si>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</si>
  <si>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</si>
  <si>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</si>
  <si>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</si>
  <si>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</si>
  <si>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</si>
  <si>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</si>
  <si>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</si>
  <si>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</si>
  <si>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</si>
  <si>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</si>
  <si>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</si>
  <si>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</si>
  <si>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</si>
  <si>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</si>
  <si>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</si>
  <si>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</si>
  <si>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</si>
  <si>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</si>
  <si>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</si>
  <si>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</si>
  <si>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</si>
  <si>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</si>
  <si>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</si>
  <si>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</si>
  <si>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</si>
  <si>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</si>
  <si>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</si>
  <si>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</si>
  <si>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</si>
  <si>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</si>
  <si>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</si>
  <si>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</si>
  <si>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</si>
  <si>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</si>
  <si>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</si>
  <si>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</si>
  <si>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</si>
  <si>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</si>
  <si>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</si>
  <si>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</si>
  <si>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</si>
  <si>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</si>
  <si>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</si>
  <si>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</si>
  <si>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</si>
  <si>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</si>
  <si>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</si>
  <si>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</si>
  <si>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</si>
  <si>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</si>
  <si>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</si>
  <si>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</si>
  <si>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</si>
  <si>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</si>
  <si>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</si>
  <si>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</si>
  <si>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</si>
  <si>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</si>
  <si>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</si>
  <si>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</si>
  <si>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</si>
  <si>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</si>
  <si>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</si>
  <si>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</si>
  <si>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</si>
  <si>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</si>
  <si>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</si>
  <si>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</si>
  <si>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</si>
  <si>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</si>
  <si>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</si>
  <si>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</si>
  <si>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</si>
  <si>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</si>
  <si>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</si>
  <si>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</si>
  <si>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</si>
  <si>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</si>
  <si>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</si>
  <si>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</si>
  <si>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</si>
  <si>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</si>
  <si>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</si>
  <si>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</si>
  <si>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</si>
  <si>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</si>
  <si>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</si>
  <si>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</si>
  <si>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</si>
  <si>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</si>
  <si>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</si>
  <si>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</si>
  <si>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</si>
  <si>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</si>
  <si>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</si>
  <si>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</si>
  <si>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</si>
  <si>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</si>
  <si>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</si>
  <si>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</si>
  <si>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</si>
  <si>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</si>
  <si>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</si>
  <si>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</si>
  <si>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</si>
  <si>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</si>
  <si>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</si>
  <si>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</si>
  <si>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</si>
  <si>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</si>
  <si>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</si>
  <si>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</si>
  <si>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</si>
  <si>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</si>
  <si>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</si>
  <si>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</si>
  <si>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</si>
  <si>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</si>
  <si>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</si>
  <si>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</si>
  <si>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</si>
  <si>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</si>
  <si>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</si>
  <si>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</si>
  <si>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</si>
  <si>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</si>
  <si>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</si>
  <si>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</si>
  <si>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</si>
  <si>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</si>
  <si>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</si>
  <si>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</si>
  <si>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</si>
  <si>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</si>
  <si>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</si>
  <si>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</si>
  <si>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</si>
  <si>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</si>
  <si>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</si>
  <si>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</si>
  <si>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</si>
  <si>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</si>
  <si>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</si>
  <si>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</si>
  <si>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</si>
  <si>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</si>
  <si>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</si>
  <si>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</si>
  <si>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</si>
  <si>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</si>
  <si>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</si>
  <si>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</si>
  <si>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</si>
  <si>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</si>
  <si>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</si>
  <si>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</si>
  <si>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</si>
  <si>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</si>
  <si>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</si>
  <si>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</si>
  <si>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</si>
  <si>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</si>
  <si>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</si>
  <si>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</si>
  <si>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</si>
  <si>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</si>
  <si>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</si>
  <si>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</si>
  <si>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</si>
  <si>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</si>
  <si>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</si>
  <si>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</si>
  <si>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</si>
  <si>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</si>
  <si>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</si>
  <si>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</si>
  <si>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</si>
  <si>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</si>
  <si>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</si>
  <si>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</si>
  <si>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</si>
  <si>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</si>
  <si>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</si>
  <si>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</si>
  <si>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</si>
  <si>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</si>
  <si>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</si>
  <si>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</si>
  <si>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</si>
  <si>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</si>
  <si>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</si>
  <si>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</si>
  <si>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</si>
  <si>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</si>
  <si>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</si>
  <si>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</si>
  <si>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</si>
  <si>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</si>
  <si>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</si>
  <si>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</si>
  <si>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</si>
  <si>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</si>
  <si>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</si>
  <si>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</si>
  <si>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</si>
  <si>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</si>
  <si>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</si>
  <si>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</si>
  <si>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</si>
  <si>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</si>
  <si>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</si>
  <si>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</si>
  <si>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</si>
  <si>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</si>
  <si>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</si>
  <si>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</si>
  <si>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</si>
  <si>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</si>
  <si>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</si>
  <si>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</si>
  <si>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</si>
  <si>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</si>
  <si>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</si>
  <si>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</si>
  <si>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</si>
  <si>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</si>
  <si>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</si>
  <si>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</si>
  <si>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</si>
  <si>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</si>
  <si>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</si>
  <si>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</si>
  <si>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</si>
  <si>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</si>
  <si>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</si>
  <si>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</si>
  <si>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</si>
  <si>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</si>
  <si>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</si>
  <si>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</si>
  <si>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</si>
  <si>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</si>
  <si>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</si>
  <si>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</si>
  <si>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</si>
  <si>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</si>
  <si>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</si>
  <si>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</si>
  <si>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</si>
  <si>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</si>
  <si>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</si>
  <si>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</si>
  <si>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</si>
  <si>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</si>
  <si>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</si>
  <si>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</si>
  <si>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</si>
  <si>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</si>
  <si>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</si>
  <si>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</si>
  <si>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</si>
  <si>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</si>
  <si>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</si>
  <si>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</si>
  <si>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</si>
  <si>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</si>
  <si>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</si>
  <si>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</si>
  <si>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</si>
  <si>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</si>
  <si>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</si>
  <si>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</si>
  <si>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</si>
  <si>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</si>
  <si>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</si>
  <si>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</si>
  <si>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</si>
  <si>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</si>
  <si>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</si>
  <si>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</si>
  <si>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</si>
  <si>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</si>
  <si>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</si>
  <si>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</si>
  <si>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</si>
  <si>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</si>
  <si>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</si>
  <si>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</si>
  <si>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</si>
  <si>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</si>
  <si>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</si>
  <si>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</si>
  <si>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</si>
  <si>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</si>
  <si>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</si>
  <si>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</si>
  <si>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</si>
  <si>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</si>
  <si>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</si>
  <si>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</si>
  <si>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</si>
  <si>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</si>
  <si>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</si>
  <si>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</si>
  <si>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</si>
  <si>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</si>
  <si>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</si>
  <si>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</si>
  <si>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</si>
  <si>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</si>
  <si>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</si>
  <si>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</si>
  <si>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</si>
  <si>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</si>
  <si>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</si>
  <si>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</si>
  <si>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</si>
  <si>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</si>
  <si>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</si>
  <si>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</si>
  <si>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</si>
  <si>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</si>
  <si>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</si>
  <si>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</si>
  <si>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</si>
  <si>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</si>
  <si>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</si>
  <si>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</si>
  <si>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</si>
  <si>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</si>
  <si>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</si>
  <si>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</si>
  <si>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</si>
  <si>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</si>
  <si>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</si>
  <si>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</si>
  <si>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</si>
  <si>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</si>
  <si>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</si>
  <si>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</si>
  <si>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</si>
  <si>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</si>
  <si>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</si>
  <si>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</si>
  <si>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</si>
  <si>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</si>
  <si>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</si>
  <si>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</si>
  <si>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</si>
  <si>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</si>
  <si>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</si>
  <si>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</si>
  <si>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</si>
  <si>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</si>
  <si>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</si>
  <si>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</si>
  <si>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</si>
  <si>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</si>
  <si>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</si>
  <si>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</si>
  <si>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</si>
  <si>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</si>
  <si>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</si>
  <si>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</si>
  <si>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</si>
  <si>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</si>
  <si>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</si>
  <si>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</si>
  <si>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</si>
  <si>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</si>
  <si>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</si>
  <si>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</si>
  <si>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</si>
  <si>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</si>
  <si>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</si>
  <si>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</si>
  <si>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</si>
  <si>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</si>
  <si>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</si>
  <si>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</si>
  <si>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</si>
  <si>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</si>
  <si>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</si>
  <si>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</si>
  <si>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</si>
  <si>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</si>
  <si>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</si>
  <si>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</si>
  <si>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</si>
  <si>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</si>
  <si>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</si>
  <si>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</si>
  <si>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</si>
  <si>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</si>
  <si>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</si>
  <si>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Стање на дан 31.12.2020.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</si>
  <si>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</si>
  <si>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</si>
  <si>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</si>
  <si>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</si>
  <si>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</si>
  <si>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</si>
  <si>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</si>
  <si>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</si>
  <si>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</si>
  <si>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</si>
  <si>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</si>
  <si>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</si>
  <si>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</si>
  <si>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</si>
  <si>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</si>
  <si>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</si>
  <si>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</si>
  <si>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</si>
  <si>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</si>
  <si>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</si>
  <si>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</si>
  <si>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</si>
  <si>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</si>
  <si>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</si>
  <si>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</si>
  <si>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</si>
  <si>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</si>
  <si>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</si>
  <si>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</si>
  <si>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</si>
  <si>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</si>
  <si>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</si>
  <si>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</si>
  <si>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</si>
  <si>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</si>
  <si>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</si>
  <si>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</si>
  <si>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</si>
  <si>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</si>
  <si>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</si>
  <si>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</si>
  <si>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</si>
  <si>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</si>
  <si>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</si>
  <si>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</si>
  <si>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</si>
  <si>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</si>
  <si>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</si>
  <si>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</si>
  <si>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</si>
  <si>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</si>
  <si>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</si>
  <si>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</si>
  <si>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</si>
  <si>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</si>
  <si>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</si>
  <si>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</si>
  <si>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</si>
  <si>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</si>
  <si>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</si>
  <si>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</si>
  <si>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</si>
  <si>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</si>
  <si>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</si>
  <si>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</si>
  <si>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</si>
  <si>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</si>
  <si>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</si>
  <si>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</si>
  <si>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</si>
  <si>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</si>
  <si>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</si>
  <si>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</si>
  <si>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</si>
  <si>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</si>
  <si>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</si>
  <si>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</si>
  <si>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</si>
  <si>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</si>
  <si>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</si>
  <si>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</si>
  <si>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</si>
  <si>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</si>
  <si>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</si>
  <si>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</si>
  <si>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</si>
  <si>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</si>
  <si>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</si>
  <si>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</si>
  <si>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</si>
  <si>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</si>
  <si>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</si>
  <si>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</si>
  <si>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</si>
  <si>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</si>
  <si>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</si>
  <si>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</si>
  <si>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</si>
  <si>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</si>
  <si>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</si>
  <si>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</si>
  <si>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</si>
  <si>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</si>
  <si>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</si>
  <si>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</si>
  <si>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</si>
  <si>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</si>
  <si>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</si>
  <si>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</si>
  <si>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</si>
  <si>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</si>
  <si>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</si>
  <si>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</si>
  <si>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</si>
  <si>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</si>
  <si>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</si>
  <si>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</si>
  <si>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</si>
  <si>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</si>
  <si>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</si>
  <si>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</si>
  <si>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</si>
  <si>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</si>
  <si>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</si>
  <si>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</si>
  <si>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</si>
  <si>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</si>
  <si>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</si>
  <si>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</si>
  <si>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</si>
  <si>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</si>
  <si>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</si>
  <si>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</si>
  <si>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</si>
  <si>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</si>
  <si>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</si>
  <si>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</si>
  <si>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</si>
  <si>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</si>
  <si>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</si>
  <si>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</si>
  <si>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</si>
  <si>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</si>
  <si>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</si>
  <si>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</si>
  <si>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</si>
  <si>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</si>
  <si>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</si>
  <si>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</si>
  <si>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</si>
  <si>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</si>
  <si>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</si>
  <si>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</si>
  <si>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</si>
  <si>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</si>
  <si>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</si>
  <si>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</si>
  <si>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</si>
  <si>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</si>
  <si>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</si>
  <si>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</si>
  <si>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</si>
  <si>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</si>
  <si>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</si>
  <si>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</si>
  <si>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</si>
  <si>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</si>
  <si>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</si>
  <si>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</si>
  <si>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</si>
  <si>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</si>
  <si>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</si>
  <si>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</si>
  <si>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</si>
  <si>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</si>
  <si>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</si>
  <si>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</si>
  <si>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</si>
  <si>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</si>
  <si>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</si>
  <si>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</si>
  <si>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</si>
  <si>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</si>
  <si>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</si>
  <si>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</si>
  <si>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</si>
  <si>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</si>
  <si>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</si>
  <si>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</si>
  <si>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</si>
  <si>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</si>
  <si>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</si>
  <si>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</si>
  <si>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</si>
  <si>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</si>
  <si>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</si>
  <si>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</si>
  <si>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</si>
  <si>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</si>
  <si>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</si>
  <si>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</si>
  <si>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</si>
  <si>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</si>
  <si>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</si>
  <si>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</si>
  <si>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</si>
  <si>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</si>
  <si>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</si>
  <si>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</si>
  <si>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</si>
  <si>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</si>
  <si>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</si>
  <si>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</si>
  <si>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</si>
  <si>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</si>
  <si>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</si>
  <si>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</si>
  <si>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</si>
  <si>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</si>
  <si>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</si>
  <si>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</si>
  <si>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</si>
  <si>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</si>
  <si>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</si>
  <si>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</si>
  <si>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</si>
  <si>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</si>
  <si>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</si>
  <si>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</si>
  <si>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</si>
  <si>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</si>
  <si>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</si>
  <si>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</si>
  <si>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</si>
  <si>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</si>
  <si>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</si>
  <si>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</si>
  <si>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</si>
  <si>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</si>
  <si>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</si>
  <si>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</si>
  <si>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</si>
  <si>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</si>
  <si>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</si>
  <si>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</si>
  <si>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</si>
  <si>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</si>
  <si>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</si>
  <si>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</si>
  <si>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</si>
  <si>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</si>
  <si>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</si>
  <si>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</si>
  <si>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</si>
  <si>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</si>
  <si>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</si>
  <si>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</si>
  <si>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</si>
  <si>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</si>
  <si>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</si>
  <si>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</si>
  <si>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</si>
  <si>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</si>
  <si>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</si>
  <si>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</si>
  <si>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</si>
  <si>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</si>
  <si>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</si>
  <si>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</si>
  <si>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</si>
  <si>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</si>
  <si>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</si>
  <si>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</si>
  <si>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</si>
  <si>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</si>
  <si>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</si>
  <si>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</si>
  <si>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</si>
  <si>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</si>
  <si>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</si>
  <si>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</si>
  <si>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</si>
  <si>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</si>
  <si>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</si>
  <si>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</si>
  <si>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</si>
  <si>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</si>
  <si>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</si>
  <si>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</si>
  <si>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</si>
  <si>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</si>
  <si>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</si>
  <si>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</si>
  <si>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</si>
  <si>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</si>
  <si>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</si>
  <si>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</si>
  <si>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</si>
  <si>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</si>
  <si>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</si>
  <si>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</si>
  <si>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</si>
  <si>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</si>
  <si>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</si>
  <si>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</si>
  <si>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</si>
  <si>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</si>
  <si>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</si>
  <si>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</si>
  <si>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</si>
  <si>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</si>
  <si>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</si>
  <si>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</si>
  <si>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2020. година реализација</t>
  </si>
  <si>
    <t>План 2022. година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</si>
  <si>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</si>
  <si>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</si>
  <si>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</si>
  <si>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</si>
  <si>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</si>
  <si>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</si>
  <si>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</si>
  <si>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</si>
  <si>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</si>
  <si>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</si>
  <si>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</si>
  <si>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</si>
  <si>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</si>
  <si>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</si>
  <si>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</si>
  <si>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</si>
  <si>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</si>
  <si>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</si>
  <si>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</si>
  <si>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</si>
  <si>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</si>
  <si>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</si>
  <si>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</si>
  <si>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</si>
  <si>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</si>
  <si>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</si>
  <si>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</si>
  <si>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</si>
  <si>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</si>
  <si>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</si>
  <si>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</si>
  <si>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</si>
  <si>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</si>
  <si>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</si>
  <si>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</si>
  <si>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</si>
  <si>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</si>
  <si>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</si>
  <si>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</si>
  <si>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</si>
  <si>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</si>
  <si>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</si>
  <si>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t>План
01.01-30.06.2022.</t>
  </si>
  <si>
    <t>План
01.01-30.09.2022.</t>
  </si>
  <si>
    <r>
      <rPr>
        <b/>
        <sz val="10"/>
        <color indexed="8"/>
        <rFont val="Arial"/>
        <family val="2"/>
      </rPr>
      <t>EBITDA</t>
    </r>
    <r>
      <rPr>
        <sz val="10"/>
        <color indexed="8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</si>
  <si>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</si>
  <si>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</si>
  <si>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</si>
  <si>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</si>
  <si>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</si>
  <si>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</si>
  <si>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</si>
  <si>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</si>
  <si>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План 
01.01-31.12.2022.</t>
  </si>
  <si>
    <t>План
01.01-31.03.2022.</t>
  </si>
  <si>
    <t>Прилог 8.</t>
  </si>
  <si>
    <t>Надзорни одбор /Скупштина</t>
  </si>
  <si>
    <t>Број на дан 31.12.2022.</t>
  </si>
  <si>
    <t>Број запослених 31.12.2022.</t>
  </si>
  <si>
    <t>Прилог 10</t>
  </si>
  <si>
    <t>Стање на дан 31.12.2022. године</t>
  </si>
  <si>
    <t>Исплата по месецима  2021.</t>
  </si>
  <si>
    <t>** старозапослени у 2021. години су они запослени који су били у радном односу у децембру 2020. године</t>
  </si>
  <si>
    <t>План по месецима  2022.</t>
  </si>
  <si>
    <t>*старозапослени у 2022. години су они запослени који су били у радном односу у предузећу у децембру 2021. године</t>
  </si>
  <si>
    <t>Прилог 11a</t>
  </si>
  <si>
    <t>Комисија за ревизију                                                реализација 2021. година</t>
  </si>
  <si>
    <t>Комисија за ревизију                                                           план 2022. година</t>
  </si>
  <si>
    <t>Комисија за ревизију                                                 реализација 2021. година</t>
  </si>
  <si>
    <t>Комисија за ревизију                                                         план 2022. година</t>
  </si>
  <si>
    <t>Стање кредитне задужености у оригиналној валути
на дан 31.12.2022. године</t>
  </si>
  <si>
    <t>Прилог 16.</t>
  </si>
  <si>
    <t>Прилог 17.</t>
  </si>
  <si>
    <t xml:space="preserve">План                                2023. година                 </t>
  </si>
  <si>
    <t xml:space="preserve">План                               2024. година                 </t>
  </si>
  <si>
    <t>Реализовано закључно са 31.12.2021. године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</si>
  <si>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</si>
  <si>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</si>
  <si>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</si>
  <si>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</si>
  <si>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</si>
  <si>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</si>
  <si>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</si>
  <si>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</si>
  <si>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</si>
  <si>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</si>
  <si>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</si>
  <si>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</si>
  <si>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</si>
  <si>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</si>
  <si>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</si>
  <si>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</si>
  <si>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</si>
  <si>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</si>
  <si>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</si>
  <si>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</si>
  <si>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</si>
  <si>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</si>
  <si>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</si>
  <si>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</si>
  <si>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</si>
  <si>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</si>
  <si>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</si>
  <si>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</si>
  <si>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</si>
  <si>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</si>
  <si>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</si>
  <si>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</si>
  <si>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</si>
  <si>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</si>
  <si>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</si>
  <si>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</si>
  <si>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Реализација  по месецима  2022.</t>
  </si>
  <si>
    <t>Реализација по месецима  2022.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</si>
  <si>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01.01.2022. до ___________ 2022.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</si>
  <si>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01.01.2022. до _________ 2022. године - Бруто 2</t>
  </si>
  <si>
    <t>НЛБ БАНКА</t>
  </si>
  <si>
    <t>Уговор за набавку опреме</t>
  </si>
  <si>
    <t>ЕУР</t>
  </si>
  <si>
    <t>НЕ</t>
  </si>
  <si>
    <t>2020.</t>
  </si>
  <si>
    <t>36 месеци</t>
  </si>
  <si>
    <t>23.02.2020.</t>
  </si>
  <si>
    <t>дванаест</t>
  </si>
  <si>
    <t>Дозвољ.прекорач.по тек.рач.</t>
  </si>
  <si>
    <t>РСД</t>
  </si>
  <si>
    <t>12 месеци</t>
  </si>
  <si>
    <t>неодређено</t>
  </si>
  <si>
    <t>неодређ.</t>
  </si>
  <si>
    <t>31</t>
  </si>
  <si>
    <t>32</t>
  </si>
  <si>
    <t>Солидарна помоћ ради ублажавања неповољног материјалног положаја запослених по Анексу II ПКУ за ЈКП у ком.дел.</t>
  </si>
  <si>
    <t>Број прималаца солидарне помоћи са редног броја 31.</t>
  </si>
  <si>
    <t>Услуге одржавања и уређивања јав.</t>
  </si>
  <si>
    <t>површина у граду Сомбору</t>
  </si>
  <si>
    <t>Уговор са Градом Сомбором на основу</t>
  </si>
  <si>
    <t xml:space="preserve"> додељене позиције у буџету града</t>
  </si>
  <si>
    <t>Редовно кошење, орезивање, сађење јавних</t>
  </si>
  <si>
    <t>површина уз помоћ модерне опреме</t>
  </si>
  <si>
    <t>Одржавање јавне расвете у граду</t>
  </si>
  <si>
    <t>Сомбору</t>
  </si>
  <si>
    <t>Одржавање споменика знаменитим</t>
  </si>
  <si>
    <t>личностима у граду Сомбору</t>
  </si>
  <si>
    <t>1.000.000 дин.</t>
  </si>
  <si>
    <t>Одржавање урбаног мобилијара</t>
  </si>
  <si>
    <t>у граду Сомбору</t>
  </si>
  <si>
    <t>6.000.000 дин.</t>
  </si>
  <si>
    <t>Замена, поправка и остало одржавање</t>
  </si>
  <si>
    <t>урбаног мобилијара у граду</t>
  </si>
  <si>
    <t>Набавка новог урбаног мобилијара</t>
  </si>
  <si>
    <t>2.000.000 дин.</t>
  </si>
  <si>
    <t>Постављање и уградња новог урбаног</t>
  </si>
  <si>
    <t>мобилијара</t>
  </si>
  <si>
    <t>Одржавање фонтана и чесми у</t>
  </si>
  <si>
    <t>граду Сомбору</t>
  </si>
  <si>
    <t>5.000.000 дин.</t>
  </si>
  <si>
    <t>Редовно чишћење фонтана и чесми</t>
  </si>
  <si>
    <t xml:space="preserve">Кошење траве и другог растиња на </t>
  </si>
  <si>
    <t>банкинама путева</t>
  </si>
  <si>
    <t>8.500.000 дин.</t>
  </si>
  <si>
    <t>Редовно кошење траве и другог растиња</t>
  </si>
  <si>
    <t>модерним, специјализованим возилима</t>
  </si>
  <si>
    <t>Зимска служба</t>
  </si>
  <si>
    <t>Чишћење и одржавање путева у граду</t>
  </si>
  <si>
    <t>у зимском периоду</t>
  </si>
  <si>
    <t>Орезивање ветрозаштитних</t>
  </si>
  <si>
    <t>појасева на пољопр. земљишту</t>
  </si>
  <si>
    <t>4.000.000 дин.</t>
  </si>
  <si>
    <t>3.873.100 дин.</t>
  </si>
  <si>
    <t>Редовно орезивање ветрозашт.појасева</t>
  </si>
  <si>
    <t>ради лакшег приступа обради пољ.земљ.</t>
  </si>
  <si>
    <t>Подизање нових ветрозаштитних</t>
  </si>
  <si>
    <t xml:space="preserve">појасева </t>
  </si>
  <si>
    <t>0 дин.</t>
  </si>
  <si>
    <t>Подизање т.ј. садња новог дрвећа и њихово петогодишње одржавање</t>
  </si>
  <si>
    <t>Кошење амброзије</t>
  </si>
  <si>
    <t>Уклањање амброзије са јавних површина</t>
  </si>
  <si>
    <t>Кошење траве и другог растиња у</t>
  </si>
  <si>
    <t xml:space="preserve">путном појасу </t>
  </si>
  <si>
    <t>1.936.000 дин.</t>
  </si>
  <si>
    <t>Уклањање траве и растиња у појасу поред</t>
  </si>
  <si>
    <t>путева специјализованим машинама</t>
  </si>
  <si>
    <t>Садња дрвећа</t>
  </si>
  <si>
    <t>Ревитализација зеленила</t>
  </si>
  <si>
    <t>1.800.000 дин.</t>
  </si>
  <si>
    <t>Постављање нових уличних табли у граду</t>
  </si>
  <si>
    <t>У К У П Н О :</t>
  </si>
  <si>
    <t>Руководство</t>
  </si>
  <si>
    <t>Стручне службе</t>
  </si>
  <si>
    <t>Јавно зеленило</t>
  </si>
  <si>
    <t>Расадник</t>
  </si>
  <si>
    <t>Механизација</t>
  </si>
  <si>
    <t>Одржавање јавних пов.</t>
  </si>
  <si>
    <t>Јавна расвета</t>
  </si>
  <si>
    <t>Покретање радног спора</t>
  </si>
  <si>
    <t>Повреде и угрожавање здравља и имовине грађана услед неблаговремене контроле</t>
  </si>
  <si>
    <t>Осигурање од одговорности за штету проузроковану трећим лицима уз перманентно праћење и надзор извођења</t>
  </si>
  <si>
    <t>Третирање и предузимање контролних активности, пре свега сагледавање чињеничног стања и оспоравање тужби.</t>
  </si>
  <si>
    <t>новогодишње расвете, а потом скидање</t>
  </si>
  <si>
    <t xml:space="preserve">          Редовно чишћење споменика</t>
  </si>
  <si>
    <t>10.</t>
  </si>
  <si>
    <t>Нафта и деривати</t>
  </si>
  <si>
    <t>Електроматеријал</t>
  </si>
  <si>
    <t>Услуга чишћења снега</t>
  </si>
  <si>
    <t>Услуге осигурања</t>
  </si>
  <si>
    <t>Услуге телефона</t>
  </si>
  <si>
    <t>Ремонтни и санациони радови</t>
  </si>
  <si>
    <t>Урбани мобилијар</t>
  </si>
  <si>
    <t>Пољопривредне машине и опрема</t>
  </si>
  <si>
    <t>Половно путничко возило</t>
  </si>
  <si>
    <t>Услуге из области холтикултуре</t>
  </si>
  <si>
    <t>Услед ниских зарада и веома тешког посла запослени који обављају послове кошења одлазе из предузећа</t>
  </si>
  <si>
    <t>Повећање зарада</t>
  </si>
  <si>
    <t>Реализација (процена) на дан 31.12.2022.</t>
  </si>
  <si>
    <t>Сомбор, 29.11.2022.</t>
  </si>
  <si>
    <t>План
01.01-31.12.2022.</t>
  </si>
  <si>
    <t>Реализација (процена)
01.01-31.12.2022.</t>
  </si>
  <si>
    <t>БИЛАНС СТАЊА  на дан 31.12.2023. године</t>
  </si>
  <si>
    <t>за период од 01.01.2022. до 31.12.2023. године</t>
  </si>
  <si>
    <t>План                
01.01-31.03.2023.</t>
  </si>
  <si>
    <t>План
01.01-30.06.2023.</t>
  </si>
  <si>
    <t>План
01.01-30.09.2023.</t>
  </si>
  <si>
    <t>План                  
01.01-31.12.2023.</t>
  </si>
  <si>
    <t>План                  31.03.2023.</t>
  </si>
  <si>
    <t>План             30.06.2023.</t>
  </si>
  <si>
    <t>План              30.09.2023.</t>
  </si>
  <si>
    <t>План            31.12.2023.</t>
  </si>
  <si>
    <t>Ком.орезивања</t>
  </si>
  <si>
    <t>2022.</t>
  </si>
  <si>
    <t>120.000.000 дин.</t>
  </si>
  <si>
    <t>Бројем (ком)</t>
  </si>
  <si>
    <t>Електро.материј.</t>
  </si>
  <si>
    <t>33.016.992 дин.</t>
  </si>
  <si>
    <t>30.000.000 дин.</t>
  </si>
  <si>
    <t>Бројем чишћења</t>
  </si>
  <si>
    <t>Комад.извршених</t>
  </si>
  <si>
    <t>интерв.и поправки</t>
  </si>
  <si>
    <t>7.500.000 дин.</t>
  </si>
  <si>
    <t>9.000.000 дин.</t>
  </si>
  <si>
    <t>Комади постављених</t>
  </si>
  <si>
    <t>и уграђених</t>
  </si>
  <si>
    <t>3.983.120 дин.</t>
  </si>
  <si>
    <t>Број интервенција</t>
  </si>
  <si>
    <t>чишћења</t>
  </si>
  <si>
    <t>Рад по часу</t>
  </si>
  <si>
    <t>20.399.645 дин.</t>
  </si>
  <si>
    <t>20.400.000 дин.</t>
  </si>
  <si>
    <t xml:space="preserve">Комади </t>
  </si>
  <si>
    <t>Комади</t>
  </si>
  <si>
    <t>14.129.801 дин.</t>
  </si>
  <si>
    <t>16.000.000 дин.</t>
  </si>
  <si>
    <t>Број садница</t>
  </si>
  <si>
    <t>Часови рада</t>
  </si>
  <si>
    <t>Поставаљање нових уличних табли</t>
  </si>
  <si>
    <t>Број комада</t>
  </si>
  <si>
    <t xml:space="preserve">По свим осталим уговорима на </t>
  </si>
  <si>
    <t>основу партиципативног буџетирања</t>
  </si>
  <si>
    <t>Број ком.и часови</t>
  </si>
  <si>
    <t>рада</t>
  </si>
  <si>
    <t>22.092.089 дин.</t>
  </si>
  <si>
    <t>22.487.000 дин.</t>
  </si>
  <si>
    <t>Остали послови из делокруга рада предузећа</t>
  </si>
  <si>
    <t>247.230.747 дин.</t>
  </si>
  <si>
    <t>248.387.000 дин.</t>
  </si>
  <si>
    <t>Квадратима кошења</t>
  </si>
  <si>
    <t>Одрж.јавне расвете, Кићење и украшавање града, постављање</t>
  </si>
  <si>
    <t>Додатно запошљавање</t>
  </si>
  <si>
    <t>Нова специјализована опрема</t>
  </si>
  <si>
    <t>у периоду од 01.01. до 31.12.2023. године</t>
  </si>
  <si>
    <t>План 
01.01-31.03.2023.</t>
  </si>
  <si>
    <t>План 
01.01-30.09.2023.</t>
  </si>
  <si>
    <t>План 
01.01-31.12.2023.</t>
  </si>
  <si>
    <t>Одлив кадрова у периоду 
01.01-31.03.2023.</t>
  </si>
  <si>
    <t>Пријем кадрова у периоду 
01.01-31.03.2023.</t>
  </si>
  <si>
    <t>Стање на дан 31.03.2023. године</t>
  </si>
  <si>
    <t>Стање на дан 30.06.2023. године</t>
  </si>
  <si>
    <t>Одлив кадрова у периоду 
01.04-30.06.2023.</t>
  </si>
  <si>
    <t>Пријем кадрова у периоду 
01.04-30.06.2023.</t>
  </si>
  <si>
    <t>4 запослена по одобрењу Министарства</t>
  </si>
  <si>
    <t>Стање на дан 30.09.2023. године</t>
  </si>
  <si>
    <t>Трувунчић Драган (пензија)</t>
  </si>
  <si>
    <t>Пријем кадрова у периоду 
01.10-31.12.2023.</t>
  </si>
  <si>
    <t>Стање на дан 31.12.2023. године</t>
  </si>
  <si>
    <t>Сомбор, 02.12.2022.</t>
  </si>
  <si>
    <t>Одлив кадрова у периоду 
01.07.-30.09.2023.</t>
  </si>
  <si>
    <t>Пријем кадрова у периоду 
01.07.-30.09.2023.</t>
  </si>
  <si>
    <t>Одлив кадрова у периоду 
01.10.-31.12.2023.</t>
  </si>
  <si>
    <t>Број запослених по секторима / организационим јединицама на дан 31.12.2022. године</t>
  </si>
  <si>
    <t>Катастар зеленила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</si>
  <si>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</si>
  <si>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2021. година реализација</t>
  </si>
  <si>
    <t>2022. година реализација (процена)</t>
  </si>
  <si>
    <t>План 2023. година</t>
  </si>
  <si>
    <t>Стање на дан 31.12.2022.</t>
  </si>
  <si>
    <t>План на дан 31.12.2023.</t>
  </si>
  <si>
    <t xml:space="preserve"> 01.01-31.12.2022. године</t>
  </si>
  <si>
    <t>План за период 01.01-31.12.2023. године</t>
  </si>
  <si>
    <t>Сомбор, 01.12.2022.</t>
  </si>
  <si>
    <t xml:space="preserve">План 
01.01-31.12.2022. </t>
  </si>
  <si>
    <t xml:space="preserve">Реализација (процена) 
01.01-31.12.2022. </t>
  </si>
  <si>
    <t>План
01.01-31.03.2023.</t>
  </si>
  <si>
    <t>Надзорни одбор / Скупштина                               реализација 2022. година</t>
  </si>
  <si>
    <t>Надзорни одбор / Скупштина                                                          план 2023. година</t>
  </si>
  <si>
    <t>Надзорни одбор / Скупштина                                            реализација 2022. година</t>
  </si>
  <si>
    <t>Надзорни одбор / Скупштина                                                            план 2023. година</t>
  </si>
  <si>
    <t>Стање кредитне задужености у динарима
на дан 31.12.2022.
године</t>
  </si>
  <si>
    <t>13.08.2022.</t>
  </si>
  <si>
    <t xml:space="preserve"> План плаћања по кредиту за 2023. годину  у динарима</t>
  </si>
  <si>
    <t>Стање кредитне задужености у оригиналној валути
на дан 31.12.2023. године</t>
  </si>
  <si>
    <t>Стање кредитне задужености у динарима
на дан 31.12.2023. године</t>
  </si>
  <si>
    <t>Исплаћена маса за зараде, број запослених и просечна зарада по месецима за 2022. годину*- Бруто 1</t>
  </si>
  <si>
    <t xml:space="preserve">Планирана маса за зараде, број запослених и просечна зарада по месецима за 2023. годину - Бруто 1 </t>
  </si>
  <si>
    <t>*старозапослени у 2023. години су они запослени који су били у радном односу у предузећу у децембру 2022. године</t>
  </si>
  <si>
    <t>Планирана маса за зараде увећана за доприносе на зараде, број запослених и просечна зарада по месецима за 2023. годину - Бруто 2</t>
  </si>
  <si>
    <t>Исплаћена у 2022. години</t>
  </si>
  <si>
    <t>Планирана у 2023. години</t>
  </si>
  <si>
    <t>Сомбор,  07.12.2022.</t>
  </si>
  <si>
    <t>У спору у којем су запослени тужили предузеће за исплату дела регреса од 2018.г.</t>
  </si>
  <si>
    <t>Исплата по судској пресуди досуђеног износа.</t>
  </si>
  <si>
    <t>Број на дан 31.12.2023.</t>
  </si>
  <si>
    <t>Број запослених 31.12.2023.</t>
  </si>
  <si>
    <t>Радна машина Хидромек</t>
  </si>
  <si>
    <t>GPS уређај професионални ручни</t>
  </si>
  <si>
    <t>Цистерна за наводњавање</t>
  </si>
  <si>
    <t>Моторне тестере (4комада)</t>
  </si>
  <si>
    <t>Корпа са платформом</t>
  </si>
  <si>
    <t>Машина за кошење траве</t>
  </si>
  <si>
    <t>3.200.00</t>
  </si>
  <si>
    <t>Ангажовање људске радне снаге,агенцијско запошљавање</t>
  </si>
  <si>
    <t>Реализација (процена)                             у 2022. години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</si>
</sst>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d/mm/yyyy/"/>
    <numFmt numFmtId="195" formatCode="###########"/>
    <numFmt numFmtId="196" formatCode="[$-81A]d\.\ mmmm\ yyyy"/>
    <numFmt numFmtId="197" formatCode="#"/>
    <numFmt numFmtId="198" formatCode="[$-281A]d\.\ mmmm\ yyyy"/>
    <numFmt numFmtId="199" formatCode="[$-409]dddd\,\ mmmm\ dd\,\ yyyy"/>
    <numFmt numFmtId="200" formatCode="[$-409]h:mm:ss\ AM/PM"/>
    <numFmt numFmtId="201" formatCode="\+0%;\-0%;0%;"/>
  </numFmts>
  <fonts count="11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thin"/>
      <top style="medium">
        <color rgb="FF00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double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>
        <color rgb="FF000000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79" fillId="0" borderId="0" xfId="0" applyFont="1" applyAlignment="1">
      <alignment/>
    </xf>
    <xf numFmtId="0" fontId="80" fillId="0" borderId="0" xfId="0" applyFont="1" applyBorder="1" applyAlignment="1">
      <alignment wrapText="1"/>
    </xf>
    <xf numFmtId="0" fontId="10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16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right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32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32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32" borderId="29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vertical="center" wrapText="1"/>
    </xf>
    <xf numFmtId="0" fontId="11" fillId="32" borderId="30" xfId="0" applyFont="1" applyFill="1" applyBorder="1" applyAlignment="1">
      <alignment vertical="center" wrapText="1"/>
    </xf>
    <xf numFmtId="0" fontId="10" fillId="32" borderId="25" xfId="0" applyFont="1" applyFill="1" applyBorder="1" applyAlignment="1">
      <alignment vertical="center" wrapText="1"/>
    </xf>
    <xf numFmtId="0" fontId="11" fillId="32" borderId="25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1" fillId="0" borderId="0" xfId="0" applyNumberFormat="1" applyFont="1" applyFill="1" applyAlignment="1" applyProtection="1">
      <alignment/>
      <protection/>
    </xf>
    <xf numFmtId="0" fontId="81" fillId="0" borderId="11" xfId="0" applyNumberFormat="1" applyFont="1" applyFill="1" applyBorder="1" applyAlignment="1" applyProtection="1">
      <alignment/>
      <protection/>
    </xf>
    <xf numFmtId="0" fontId="82" fillId="34" borderId="32" xfId="0" applyNumberFormat="1" applyFont="1" applyFill="1" applyBorder="1" applyAlignment="1" applyProtection="1">
      <alignment horizontal="center" vertical="center" wrapText="1"/>
      <protection/>
    </xf>
    <xf numFmtId="0" fontId="82" fillId="34" borderId="33" xfId="0" applyNumberFormat="1" applyFont="1" applyFill="1" applyBorder="1" applyAlignment="1" applyProtection="1">
      <alignment horizontal="center" vertical="center" wrapText="1"/>
      <protection/>
    </xf>
    <xf numFmtId="0" fontId="83" fillId="0" borderId="34" xfId="0" applyNumberFormat="1" applyFont="1" applyFill="1" applyBorder="1" applyAlignment="1" applyProtection="1">
      <alignment horizontal="center" vertical="center"/>
      <protection/>
    </xf>
    <xf numFmtId="0" fontId="83" fillId="0" borderId="22" xfId="0" applyNumberFormat="1" applyFont="1" applyFill="1" applyBorder="1" applyAlignment="1" applyProtection="1">
      <alignment horizontal="center" vertical="center"/>
      <protection/>
    </xf>
    <xf numFmtId="0" fontId="83" fillId="0" borderId="35" xfId="0" applyNumberFormat="1" applyFont="1" applyFill="1" applyBorder="1" applyAlignment="1" applyProtection="1">
      <alignment horizontal="center" vertical="center"/>
      <protection/>
    </xf>
    <xf numFmtId="0" fontId="83" fillId="0" borderId="30" xfId="0" applyNumberFormat="1" applyFont="1" applyFill="1" applyBorder="1" applyAlignment="1" applyProtection="1">
      <alignment horizontal="center" vertical="center"/>
      <protection/>
    </xf>
    <xf numFmtId="0" fontId="83" fillId="0" borderId="16" xfId="0" applyNumberFormat="1" applyFont="1" applyFill="1" applyBorder="1" applyAlignment="1" applyProtection="1">
      <alignment horizontal="center" vertical="center"/>
      <protection/>
    </xf>
    <xf numFmtId="0" fontId="83" fillId="0" borderId="36" xfId="0" applyNumberFormat="1" applyFont="1" applyFill="1" applyBorder="1" applyAlignment="1" applyProtection="1">
      <alignment horizontal="center" vertical="center"/>
      <protection/>
    </xf>
    <xf numFmtId="0" fontId="83" fillId="0" borderId="37" xfId="0" applyNumberFormat="1" applyFont="1" applyFill="1" applyBorder="1" applyAlignment="1" applyProtection="1">
      <alignment horizontal="center" vertical="center"/>
      <protection/>
    </xf>
    <xf numFmtId="0" fontId="83" fillId="0" borderId="19" xfId="0" applyNumberFormat="1" applyFont="1" applyFill="1" applyBorder="1" applyAlignment="1" applyProtection="1">
      <alignment horizontal="center" vertical="center"/>
      <protection/>
    </xf>
    <xf numFmtId="0" fontId="83" fillId="0" borderId="25" xfId="0" applyNumberFormat="1" applyFont="1" applyFill="1" applyBorder="1" applyAlignment="1" applyProtection="1">
      <alignment horizontal="center" vertical="center"/>
      <protection/>
    </xf>
    <xf numFmtId="0" fontId="83" fillId="0" borderId="13" xfId="0" applyNumberFormat="1" applyFont="1" applyFill="1" applyBorder="1" applyAlignment="1" applyProtection="1">
      <alignment horizontal="center" vertical="center"/>
      <protection/>
    </xf>
    <xf numFmtId="0" fontId="83" fillId="0" borderId="38" xfId="0" applyNumberFormat="1" applyFont="1" applyFill="1" applyBorder="1" applyAlignment="1" applyProtection="1">
      <alignment horizontal="center" vertical="center"/>
      <protection/>
    </xf>
    <xf numFmtId="0" fontId="83" fillId="0" borderId="39" xfId="0" applyNumberFormat="1" applyFont="1" applyFill="1" applyBorder="1" applyAlignment="1" applyProtection="1">
      <alignment horizontal="left" vertical="center" wrapText="1"/>
      <protection/>
    </xf>
    <xf numFmtId="0" fontId="83" fillId="0" borderId="40" xfId="0" applyNumberFormat="1" applyFont="1" applyFill="1" applyBorder="1" applyAlignment="1" applyProtection="1">
      <alignment horizontal="left" vertical="center" wrapText="1"/>
      <protection/>
    </xf>
    <xf numFmtId="0" fontId="83" fillId="0" borderId="41" xfId="0" applyNumberFormat="1" applyFont="1" applyFill="1" applyBorder="1" applyAlignment="1" applyProtection="1">
      <alignment horizontal="center" vertical="center"/>
      <protection/>
    </xf>
    <xf numFmtId="0" fontId="83" fillId="0" borderId="18" xfId="0" applyNumberFormat="1" applyFont="1" applyFill="1" applyBorder="1" applyAlignment="1" applyProtection="1">
      <alignment horizontal="center" vertical="center"/>
      <protection/>
    </xf>
    <xf numFmtId="0" fontId="83" fillId="0" borderId="26" xfId="0" applyNumberFormat="1" applyFont="1" applyFill="1" applyBorder="1" applyAlignment="1" applyProtection="1">
      <alignment horizontal="center" vertical="center"/>
      <protection/>
    </xf>
    <xf numFmtId="0" fontId="83" fillId="0" borderId="12" xfId="0" applyNumberFormat="1" applyFont="1" applyFill="1" applyBorder="1" applyAlignment="1" applyProtection="1">
      <alignment horizontal="center" vertical="center"/>
      <protection/>
    </xf>
    <xf numFmtId="0" fontId="84" fillId="0" borderId="0" xfId="0" applyNumberFormat="1" applyFont="1" applyFill="1" applyAlignment="1" applyProtection="1">
      <alignment horizontal="right"/>
      <protection/>
    </xf>
    <xf numFmtId="0" fontId="85" fillId="0" borderId="0" xfId="0" applyNumberFormat="1" applyFont="1" applyFill="1" applyAlignment="1" applyProtection="1">
      <alignment/>
      <protection hidden="1"/>
    </xf>
    <xf numFmtId="0" fontId="81" fillId="0" borderId="0" xfId="0" applyNumberFormat="1" applyFont="1" applyFill="1" applyAlignment="1" applyProtection="1">
      <alignment/>
      <protection hidden="1"/>
    </xf>
    <xf numFmtId="0" fontId="81" fillId="0" borderId="0" xfId="0" applyNumberFormat="1" applyFont="1" applyFill="1" applyAlignment="1" applyProtection="1">
      <alignment/>
      <protection locked="0"/>
    </xf>
    <xf numFmtId="0" fontId="81" fillId="0" borderId="0" xfId="0" applyNumberFormat="1" applyFont="1" applyFill="1" applyBorder="1" applyAlignment="1" applyProtection="1">
      <alignment/>
      <protection locked="0"/>
    </xf>
    <xf numFmtId="0" fontId="81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86" fillId="0" borderId="0" xfId="0" applyNumberFormat="1" applyFont="1" applyFill="1" applyAlignment="1" applyProtection="1">
      <alignment/>
      <protection hidden="1"/>
    </xf>
    <xf numFmtId="0" fontId="87" fillId="0" borderId="0" xfId="0" applyNumberFormat="1" applyFont="1" applyFill="1" applyAlignment="1" applyProtection="1">
      <alignment/>
      <protection hidden="1"/>
    </xf>
    <xf numFmtId="0" fontId="87" fillId="0" borderId="0" xfId="0" applyNumberFormat="1" applyFont="1" applyFill="1" applyAlignment="1" applyProtection="1">
      <alignment/>
      <protection locked="0"/>
    </xf>
    <xf numFmtId="0" fontId="88" fillId="0" borderId="0" xfId="0" applyNumberFormat="1" applyFont="1" applyFill="1" applyAlignment="1" applyProtection="1">
      <alignment/>
      <protection locked="0"/>
    </xf>
    <xf numFmtId="0" fontId="82" fillId="35" borderId="18" xfId="0" applyNumberFormat="1" applyFont="1" applyFill="1" applyBorder="1" applyAlignment="1" applyProtection="1">
      <alignment horizontal="center" vertical="center"/>
      <protection locked="0"/>
    </xf>
    <xf numFmtId="0" fontId="82" fillId="35" borderId="42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41" xfId="0" applyNumberFormat="1" applyFont="1" applyFill="1" applyBorder="1" applyAlignment="1" applyProtection="1">
      <alignment horizontal="center" vertical="center"/>
      <protection locked="0"/>
    </xf>
    <xf numFmtId="0" fontId="8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44" xfId="0" applyNumberFormat="1" applyFont="1" applyFill="1" applyBorder="1" applyAlignment="1" applyProtection="1">
      <alignment horizontal="center" vertical="center"/>
      <protection locked="0"/>
    </xf>
    <xf numFmtId="0" fontId="83" fillId="36" borderId="45" xfId="0" applyNumberFormat="1" applyFont="1" applyFill="1" applyBorder="1" applyAlignment="1" applyProtection="1">
      <alignment horizontal="center" vertical="center"/>
      <protection hidden="1"/>
    </xf>
    <xf numFmtId="0" fontId="83" fillId="0" borderId="30" xfId="0" applyNumberFormat="1" applyFont="1" applyFill="1" applyBorder="1" applyAlignment="1" applyProtection="1">
      <alignment horizontal="center" vertical="center"/>
      <protection locked="0"/>
    </xf>
    <xf numFmtId="0" fontId="83" fillId="36" borderId="23" xfId="0" applyNumberFormat="1" applyFont="1" applyFill="1" applyBorder="1" applyAlignment="1" applyProtection="1">
      <alignment horizontal="center" vertical="center"/>
      <protection hidden="1"/>
    </xf>
    <xf numFmtId="0" fontId="83" fillId="36" borderId="30" xfId="0" applyNumberFormat="1" applyFont="1" applyFill="1" applyBorder="1" applyAlignment="1" applyProtection="1">
      <alignment horizontal="center" vertical="center"/>
      <protection hidden="1"/>
    </xf>
    <xf numFmtId="0" fontId="83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0" xfId="0" applyNumberFormat="1" applyFont="1" applyFill="1" applyBorder="1" applyAlignment="1" applyProtection="1">
      <alignment/>
      <protection hidden="1"/>
    </xf>
    <xf numFmtId="0" fontId="87" fillId="0" borderId="0" xfId="0" applyNumberFormat="1" applyFont="1" applyFill="1" applyBorder="1" applyAlignment="1" applyProtection="1">
      <alignment/>
      <protection hidden="1"/>
    </xf>
    <xf numFmtId="0" fontId="81" fillId="0" borderId="0" xfId="0" applyNumberFormat="1" applyFont="1" applyFill="1" applyBorder="1" applyAlignment="1" applyProtection="1">
      <alignment/>
      <protection hidden="1"/>
    </xf>
    <xf numFmtId="0" fontId="83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89" fillId="0" borderId="0" xfId="0" applyNumberFormat="1" applyFont="1" applyFill="1" applyAlignment="1" applyProtection="1">
      <alignment/>
      <protection locked="0"/>
    </xf>
    <xf numFmtId="0" fontId="82" fillId="0" borderId="0" xfId="0" applyNumberFormat="1" applyFont="1" applyFill="1" applyAlignment="1" applyProtection="1">
      <alignment/>
      <protection locked="0"/>
    </xf>
    <xf numFmtId="3" fontId="83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8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1" fillId="32" borderId="27" xfId="0" applyFont="1" applyFill="1" applyBorder="1" applyAlignment="1">
      <alignment horizontal="center" vertical="center" wrapText="1"/>
    </xf>
    <xf numFmtId="49" fontId="10" fillId="32" borderId="27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24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0" fontId="79" fillId="0" borderId="0" xfId="0" applyFont="1" applyAlignment="1">
      <alignment horizontal="right"/>
    </xf>
    <xf numFmtId="0" fontId="0" fillId="0" borderId="47" xfId="0" applyFont="1" applyBorder="1" applyAlignment="1">
      <alignment/>
    </xf>
    <xf numFmtId="0" fontId="79" fillId="0" borderId="48" xfId="0" applyFont="1" applyBorder="1" applyAlignment="1">
      <alignment horizontal="right"/>
    </xf>
    <xf numFmtId="3" fontId="18" fillId="0" borderId="16" xfId="0" applyNumberFormat="1" applyFont="1" applyBorder="1" applyAlignment="1">
      <alignment horizontal="center" vertical="center"/>
    </xf>
    <xf numFmtId="0" fontId="0" fillId="36" borderId="29" xfId="0" applyFont="1" applyFill="1" applyBorder="1" applyAlignment="1">
      <alignment/>
    </xf>
    <xf numFmtId="3" fontId="90" fillId="0" borderId="16" xfId="0" applyNumberFormat="1" applyFont="1" applyBorder="1" applyAlignment="1">
      <alignment horizontal="center" vertical="center"/>
    </xf>
    <xf numFmtId="0" fontId="0" fillId="37" borderId="49" xfId="0" applyFont="1" applyFill="1" applyBorder="1" applyAlignment="1">
      <alignment/>
    </xf>
    <xf numFmtId="0" fontId="0" fillId="37" borderId="50" xfId="0" applyFont="1" applyFill="1" applyBorder="1" applyAlignment="1">
      <alignment horizontal="right"/>
    </xf>
    <xf numFmtId="3" fontId="90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1" fillId="36" borderId="51" xfId="0" applyFont="1" applyFill="1" applyBorder="1" applyAlignment="1">
      <alignment/>
    </xf>
    <xf numFmtId="0" fontId="0" fillId="0" borderId="52" xfId="0" applyFont="1" applyBorder="1" applyAlignment="1">
      <alignment/>
    </xf>
    <xf numFmtId="3" fontId="0" fillId="0" borderId="3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79" fillId="36" borderId="54" xfId="0" applyFont="1" applyFill="1" applyBorder="1" applyAlignment="1">
      <alignment/>
    </xf>
    <xf numFmtId="0" fontId="79" fillId="36" borderId="55" xfId="0" applyFont="1" applyFill="1" applyBorder="1" applyAlignment="1">
      <alignment horizontal="right"/>
    </xf>
    <xf numFmtId="3" fontId="79" fillId="0" borderId="16" xfId="0" applyNumberFormat="1" applyFont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91" fillId="36" borderId="29" xfId="0" applyFont="1" applyFill="1" applyBorder="1" applyAlignment="1">
      <alignment/>
    </xf>
    <xf numFmtId="9" fontId="79" fillId="37" borderId="50" xfId="64" applyFont="1" applyFill="1" applyBorder="1" applyAlignment="1">
      <alignment/>
    </xf>
    <xf numFmtId="9" fontId="79" fillId="37" borderId="56" xfId="64" applyFont="1" applyFill="1" applyBorder="1" applyAlignment="1">
      <alignment/>
    </xf>
    <xf numFmtId="3" fontId="79" fillId="0" borderId="30" xfId="0" applyNumberFormat="1" applyFont="1" applyBorder="1" applyAlignment="1">
      <alignment horizontal="center" vertical="center"/>
    </xf>
    <xf numFmtId="3" fontId="79" fillId="0" borderId="5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79" fillId="0" borderId="58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right"/>
    </xf>
    <xf numFmtId="0" fontId="0" fillId="37" borderId="0" xfId="0" applyFont="1" applyFill="1" applyAlignment="1">
      <alignment/>
    </xf>
    <xf numFmtId="0" fontId="18" fillId="0" borderId="59" xfId="0" applyFont="1" applyBorder="1" applyAlignment="1">
      <alignment/>
    </xf>
    <xf numFmtId="0" fontId="0" fillId="37" borderId="58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center"/>
    </xf>
    <xf numFmtId="0" fontId="0" fillId="37" borderId="58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92" fillId="0" borderId="39" xfId="0" applyFont="1" applyBorder="1" applyAlignment="1">
      <alignment horizontal="center" vertical="center"/>
    </xf>
    <xf numFmtId="0" fontId="92" fillId="0" borderId="59" xfId="0" applyFont="1" applyBorder="1" applyAlignment="1">
      <alignment horizontal="center" vertical="center"/>
    </xf>
    <xf numFmtId="0" fontId="92" fillId="0" borderId="40" xfId="0" applyFont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 wrapText="1"/>
    </xf>
    <xf numFmtId="0" fontId="0" fillId="36" borderId="60" xfId="0" applyFont="1" applyFill="1" applyBorder="1" applyAlignment="1">
      <alignment horizontal="center" wrapText="1"/>
    </xf>
    <xf numFmtId="0" fontId="0" fillId="36" borderId="57" xfId="0" applyFont="1" applyFill="1" applyBorder="1" applyAlignment="1">
      <alignment horizontal="center" vertical="center" wrapText="1"/>
    </xf>
    <xf numFmtId="0" fontId="79" fillId="0" borderId="39" xfId="0" applyFont="1" applyBorder="1" applyAlignment="1">
      <alignment/>
    </xf>
    <xf numFmtId="0" fontId="79" fillId="0" borderId="36" xfId="0" applyFont="1" applyBorder="1" applyAlignment="1">
      <alignment/>
    </xf>
    <xf numFmtId="0" fontId="79" fillId="0" borderId="59" xfId="0" applyFont="1" applyBorder="1" applyAlignment="1">
      <alignment/>
    </xf>
    <xf numFmtId="0" fontId="79" fillId="0" borderId="61" xfId="0" applyFont="1" applyBorder="1" applyAlignment="1">
      <alignment/>
    </xf>
    <xf numFmtId="14" fontId="79" fillId="36" borderId="60" xfId="0" applyNumberFormat="1" applyFont="1" applyFill="1" applyBorder="1" applyAlignment="1">
      <alignment horizontal="center" vertical="center" wrapText="1"/>
    </xf>
    <xf numFmtId="0" fontId="79" fillId="0" borderId="40" xfId="0" applyFont="1" applyBorder="1" applyAlignment="1">
      <alignment/>
    </xf>
    <xf numFmtId="0" fontId="79" fillId="0" borderId="38" xfId="0" applyFont="1" applyBorder="1" applyAlignment="1">
      <alignment/>
    </xf>
    <xf numFmtId="0" fontId="0" fillId="37" borderId="58" xfId="0" applyFont="1" applyFill="1" applyBorder="1" applyAlignment="1">
      <alignment/>
    </xf>
    <xf numFmtId="0" fontId="79" fillId="37" borderId="58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9" fillId="37" borderId="10" xfId="0" applyFont="1" applyFill="1" applyBorder="1" applyAlignment="1">
      <alignment horizontal="center"/>
    </xf>
    <xf numFmtId="0" fontId="0" fillId="37" borderId="57" xfId="0" applyFont="1" applyFill="1" applyBorder="1" applyAlignment="1">
      <alignment horizontal="right"/>
    </xf>
    <xf numFmtId="0" fontId="79" fillId="36" borderId="62" xfId="0" applyFont="1" applyFill="1" applyBorder="1" applyAlignment="1">
      <alignment horizontal="center" vertical="center" wrapText="1"/>
    </xf>
    <xf numFmtId="0" fontId="79" fillId="36" borderId="62" xfId="0" applyFont="1" applyFill="1" applyBorder="1" applyAlignment="1">
      <alignment horizontal="center" wrapText="1"/>
    </xf>
    <xf numFmtId="0" fontId="0" fillId="37" borderId="46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79" fillId="0" borderId="39" xfId="0" applyFont="1" applyBorder="1" applyAlignment="1">
      <alignment horizontal="center" vertical="center"/>
    </xf>
    <xf numFmtId="0" fontId="0" fillId="0" borderId="59" xfId="0" applyFont="1" applyBorder="1" applyAlignment="1">
      <alignment horizontal="left"/>
    </xf>
    <xf numFmtId="0" fontId="79" fillId="0" borderId="59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79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79" fillId="0" borderId="63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36" borderId="38" xfId="0" applyFont="1" applyFill="1" applyBorder="1" applyAlignment="1">
      <alignment horizontal="left"/>
    </xf>
    <xf numFmtId="0" fontId="0" fillId="36" borderId="39" xfId="0" applyFont="1" applyFill="1" applyBorder="1" applyAlignment="1">
      <alignment horizontal="left"/>
    </xf>
    <xf numFmtId="0" fontId="79" fillId="36" borderId="39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left"/>
    </xf>
    <xf numFmtId="0" fontId="79" fillId="36" borderId="60" xfId="0" applyFont="1" applyFill="1" applyBorder="1" applyAlignment="1">
      <alignment horizontal="center" vertical="center"/>
    </xf>
    <xf numFmtId="0" fontId="91" fillId="37" borderId="0" xfId="0" applyFont="1" applyFill="1" applyBorder="1" applyAlignment="1">
      <alignment/>
    </xf>
    <xf numFmtId="0" fontId="79" fillId="37" borderId="0" xfId="0" applyFont="1" applyFill="1" applyBorder="1" applyAlignment="1">
      <alignment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64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14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5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38" borderId="44" xfId="60" applyNumberFormat="1" applyFont="1" applyFill="1" applyBorder="1" applyAlignment="1">
      <alignment horizontal="center" vertical="center"/>
      <protection/>
    </xf>
    <xf numFmtId="0" fontId="3" fillId="38" borderId="23" xfId="60" applyFont="1" applyFill="1" applyBorder="1" applyAlignment="1">
      <alignment horizontal="left" vertical="center" wrapText="1"/>
      <protection/>
    </xf>
    <xf numFmtId="3" fontId="3" fillId="0" borderId="66" xfId="60" applyNumberFormat="1" applyFont="1" applyFill="1" applyBorder="1" applyAlignment="1">
      <alignment horizontal="center" vertical="center"/>
      <protection/>
    </xf>
    <xf numFmtId="49" fontId="3" fillId="38" borderId="19" xfId="60" applyNumberFormat="1" applyFont="1" applyFill="1" applyBorder="1" applyAlignment="1">
      <alignment horizontal="center" vertical="center"/>
      <protection/>
    </xf>
    <xf numFmtId="0" fontId="3" fillId="38" borderId="24" xfId="60" applyFont="1" applyFill="1" applyBorder="1" applyAlignment="1">
      <alignment horizontal="left" vertical="center" wrapText="1"/>
      <protection/>
    </xf>
    <xf numFmtId="3" fontId="3" fillId="0" borderId="67" xfId="60" applyNumberFormat="1" applyFont="1" applyFill="1" applyBorder="1" applyAlignment="1">
      <alignment horizontal="center" vertical="center"/>
      <protection/>
    </xf>
    <xf numFmtId="49" fontId="3" fillId="38" borderId="24" xfId="60" applyNumberFormat="1" applyFont="1" applyFill="1" applyBorder="1" applyAlignment="1">
      <alignment horizontal="center" vertical="center" wrapText="1"/>
      <protection/>
    </xf>
    <xf numFmtId="0" fontId="3" fillId="38" borderId="24" xfId="60" applyFont="1" applyFill="1" applyBorder="1" applyAlignment="1">
      <alignment vertical="center"/>
      <protection/>
    </xf>
    <xf numFmtId="0" fontId="3" fillId="38" borderId="24" xfId="60" applyFont="1" applyFill="1" applyBorder="1" applyAlignment="1">
      <alignment vertical="center" wrapText="1"/>
      <protection/>
    </xf>
    <xf numFmtId="0" fontId="3" fillId="38" borderId="24" xfId="6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79" fillId="0" borderId="44" xfId="61" applyNumberFormat="1" applyFont="1" applyBorder="1" applyAlignment="1">
      <alignment horizontal="center" vertical="center"/>
      <protection/>
    </xf>
    <xf numFmtId="3" fontId="79" fillId="0" borderId="16" xfId="61" applyNumberFormat="1" applyFont="1" applyBorder="1" applyAlignment="1">
      <alignment horizontal="center" vertical="center"/>
      <protection/>
    </xf>
    <xf numFmtId="3" fontId="79" fillId="0" borderId="19" xfId="61" applyNumberFormat="1" applyFont="1" applyBorder="1" applyAlignment="1">
      <alignment horizontal="center" vertical="center"/>
      <protection/>
    </xf>
    <xf numFmtId="3" fontId="79" fillId="0" borderId="13" xfId="61" applyNumberFormat="1" applyFont="1" applyBorder="1" applyAlignment="1">
      <alignment horizontal="center" vertical="center"/>
      <protection/>
    </xf>
    <xf numFmtId="3" fontId="79" fillId="0" borderId="18" xfId="61" applyNumberFormat="1" applyFont="1" applyBorder="1" applyAlignment="1">
      <alignment horizontal="center" vertical="center"/>
      <protection/>
    </xf>
    <xf numFmtId="3" fontId="79" fillId="0" borderId="12" xfId="61" applyNumberFormat="1" applyFont="1" applyBorder="1" applyAlignment="1">
      <alignment horizontal="center" vertical="center"/>
      <protection/>
    </xf>
    <xf numFmtId="3" fontId="79" fillId="35" borderId="14" xfId="6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7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3" fillId="0" borderId="7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93" fillId="0" borderId="0" xfId="0" applyFont="1" applyAlignment="1">
      <alignment/>
    </xf>
    <xf numFmtId="0" fontId="15" fillId="0" borderId="0" xfId="0" applyFont="1" applyAlignment="1">
      <alignment wrapText="1"/>
    </xf>
    <xf numFmtId="0" fontId="3" fillId="0" borderId="44" xfId="0" applyFont="1" applyBorder="1" applyAlignment="1">
      <alignment horizontal="center" vertical="center" wrapText="1"/>
    </xf>
    <xf numFmtId="3" fontId="3" fillId="0" borderId="7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0" fontId="18" fillId="35" borderId="76" xfId="0" applyFont="1" applyFill="1" applyBorder="1" applyAlignment="1">
      <alignment horizontal="center" vertical="center" wrapText="1"/>
    </xf>
    <xf numFmtId="0" fontId="18" fillId="35" borderId="77" xfId="0" applyFont="1" applyFill="1" applyBorder="1" applyAlignment="1">
      <alignment horizontal="center" vertical="center" wrapText="1"/>
    </xf>
    <xf numFmtId="0" fontId="18" fillId="35" borderId="78" xfId="0" applyFont="1" applyFill="1" applyBorder="1" applyAlignment="1">
      <alignment horizontal="center" vertical="center" wrapText="1"/>
    </xf>
    <xf numFmtId="3" fontId="3" fillId="35" borderId="53" xfId="0" applyNumberFormat="1" applyFont="1" applyFill="1" applyBorder="1" applyAlignment="1">
      <alignment horizontal="center" vertical="center"/>
    </xf>
    <xf numFmtId="3" fontId="3" fillId="35" borderId="31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3" fillId="35" borderId="57" xfId="0" applyNumberFormat="1" applyFont="1" applyFill="1" applyBorder="1" applyAlignment="1">
      <alignment horizontal="center" vertical="center"/>
    </xf>
    <xf numFmtId="3" fontId="3" fillId="35" borderId="70" xfId="0" applyNumberFormat="1" applyFont="1" applyFill="1" applyBorder="1" applyAlignment="1">
      <alignment horizontal="center" vertical="center"/>
    </xf>
    <xf numFmtId="3" fontId="3" fillId="35" borderId="45" xfId="0" applyNumberFormat="1" applyFont="1" applyFill="1" applyBorder="1" applyAlignment="1">
      <alignment horizontal="center" vertical="center"/>
    </xf>
    <xf numFmtId="4" fontId="3" fillId="35" borderId="26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 wrapText="1"/>
    </xf>
    <xf numFmtId="0" fontId="18" fillId="35" borderId="79" xfId="0" applyFont="1" applyFill="1" applyBorder="1" applyAlignment="1">
      <alignment horizontal="center" vertical="center" wrapText="1"/>
    </xf>
    <xf numFmtId="0" fontId="3" fillId="35" borderId="80" xfId="0" applyFont="1" applyFill="1" applyBorder="1" applyAlignment="1">
      <alignment horizontal="right" vertical="center" wrapText="1"/>
    </xf>
    <xf numFmtId="0" fontId="14" fillId="35" borderId="53" xfId="0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39" borderId="68" xfId="60" applyFont="1" applyFill="1" applyBorder="1" applyAlignment="1">
      <alignment horizontal="center" vertical="center" wrapText="1"/>
      <protection/>
    </xf>
    <xf numFmtId="49" fontId="3" fillId="0" borderId="44" xfId="60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left" vertical="center" wrapText="1"/>
      <protection/>
    </xf>
    <xf numFmtId="3" fontId="3" fillId="0" borderId="81" xfId="60" applyNumberFormat="1" applyFont="1" applyBorder="1" applyAlignment="1">
      <alignment horizontal="center" vertical="center"/>
      <protection/>
    </xf>
    <xf numFmtId="0" fontId="3" fillId="40" borderId="68" xfId="60" applyFont="1" applyFill="1" applyBorder="1" applyAlignment="1">
      <alignment vertical="center"/>
      <protection/>
    </xf>
    <xf numFmtId="49" fontId="3" fillId="0" borderId="30" xfId="60" applyNumberFormat="1" applyFont="1" applyBorder="1" applyAlignment="1">
      <alignment horizontal="center" vertical="center"/>
      <protection/>
    </xf>
    <xf numFmtId="3" fontId="3" fillId="0" borderId="23" xfId="60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49" fontId="3" fillId="0" borderId="19" xfId="60" applyNumberFormat="1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left" vertical="center"/>
      <protection/>
    </xf>
    <xf numFmtId="3" fontId="3" fillId="0" borderId="27" xfId="60" applyNumberFormat="1" applyFont="1" applyBorder="1" applyAlignment="1">
      <alignment horizontal="center" vertical="center"/>
      <protection/>
    </xf>
    <xf numFmtId="0" fontId="3" fillId="40" borderId="68" xfId="60" applyFont="1" applyFill="1" applyBorder="1">
      <alignment/>
      <protection/>
    </xf>
    <xf numFmtId="49" fontId="3" fillId="0" borderId="25" xfId="60" applyNumberFormat="1" applyFont="1" applyBorder="1" applyAlignment="1">
      <alignment horizontal="center" vertical="center"/>
      <protection/>
    </xf>
    <xf numFmtId="3" fontId="3" fillId="0" borderId="24" xfId="60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3" fillId="0" borderId="13" xfId="60" applyFont="1" applyBorder="1" applyAlignment="1">
      <alignment horizontal="left" vertical="center"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left" vertical="center" wrapText="1"/>
      <protection/>
    </xf>
    <xf numFmtId="0" fontId="3" fillId="40" borderId="68" xfId="60" applyFont="1" applyFill="1" applyBorder="1" applyAlignment="1">
      <alignment vertical="center" wrapText="1"/>
      <protection/>
    </xf>
    <xf numFmtId="49" fontId="3" fillId="0" borderId="25" xfId="60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3" fillId="0" borderId="18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left" vertical="center"/>
      <protection/>
    </xf>
    <xf numFmtId="3" fontId="3" fillId="0" borderId="28" xfId="60" applyNumberFormat="1" applyFont="1" applyBorder="1" applyAlignment="1">
      <alignment horizontal="center" vertical="center"/>
      <protection/>
    </xf>
    <xf numFmtId="49" fontId="3" fillId="0" borderId="26" xfId="60" applyNumberFormat="1" applyFont="1" applyBorder="1" applyAlignment="1">
      <alignment horizontal="center" vertical="center"/>
      <protection/>
    </xf>
    <xf numFmtId="3" fontId="3" fillId="0" borderId="21" xfId="60" applyNumberFormat="1" applyFont="1" applyBorder="1" applyAlignment="1">
      <alignment horizontal="center" vertical="center"/>
      <protection/>
    </xf>
    <xf numFmtId="0" fontId="3" fillId="39" borderId="82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83" xfId="0" applyFont="1" applyFill="1" applyBorder="1" applyAlignment="1">
      <alignment/>
    </xf>
    <xf numFmtId="0" fontId="3" fillId="39" borderId="79" xfId="0" applyFont="1" applyFill="1" applyBorder="1" applyAlignment="1">
      <alignment/>
    </xf>
    <xf numFmtId="3" fontId="3" fillId="0" borderId="27" xfId="60" applyNumberFormat="1" applyFont="1" applyBorder="1" applyAlignment="1">
      <alignment horizontal="center" vertical="center" wrapText="1"/>
      <protection/>
    </xf>
    <xf numFmtId="3" fontId="3" fillId="0" borderId="24" xfId="60" applyNumberFormat="1" applyFont="1" applyBorder="1" applyAlignment="1">
      <alignment horizontal="center" vertical="center" wrapText="1"/>
      <protection/>
    </xf>
    <xf numFmtId="0" fontId="14" fillId="39" borderId="60" xfId="60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4" fillId="35" borderId="73" xfId="60" applyFont="1" applyFill="1" applyBorder="1" applyAlignment="1">
      <alignment horizontal="center" vertical="center" wrapText="1"/>
      <protection/>
    </xf>
    <xf numFmtId="0" fontId="14" fillId="35" borderId="78" xfId="60" applyFont="1" applyFill="1" applyBorder="1" applyAlignment="1">
      <alignment horizontal="center" vertical="center" wrapText="1"/>
      <protection/>
    </xf>
    <xf numFmtId="3" fontId="14" fillId="35" borderId="77" xfId="60" applyNumberFormat="1" applyFont="1" applyFill="1" applyBorder="1" applyAlignment="1">
      <alignment horizontal="center" vertical="center"/>
      <protection/>
    </xf>
    <xf numFmtId="0" fontId="14" fillId="35" borderId="84" xfId="60" applyFont="1" applyFill="1" applyBorder="1" applyAlignment="1">
      <alignment horizontal="center" vertical="center" wrapText="1"/>
      <protection/>
    </xf>
    <xf numFmtId="0" fontId="14" fillId="35" borderId="76" xfId="60" applyFont="1" applyFill="1" applyBorder="1" applyAlignment="1">
      <alignment horizontal="center" vertical="center" wrapText="1"/>
      <protection/>
    </xf>
    <xf numFmtId="0" fontId="14" fillId="35" borderId="20" xfId="60" applyFont="1" applyFill="1" applyBorder="1" applyAlignment="1">
      <alignment horizontal="center" vertical="center" wrapText="1"/>
      <protection/>
    </xf>
    <xf numFmtId="0" fontId="14" fillId="35" borderId="14" xfId="60" applyFont="1" applyFill="1" applyBorder="1" applyAlignment="1">
      <alignment horizontal="center" vertical="center" wrapText="1"/>
      <protection/>
    </xf>
    <xf numFmtId="3" fontId="14" fillId="35" borderId="31" xfId="60" applyNumberFormat="1" applyFont="1" applyFill="1" applyBorder="1" applyAlignment="1">
      <alignment horizontal="center" vertical="center"/>
      <protection/>
    </xf>
    <xf numFmtId="3" fontId="14" fillId="35" borderId="17" xfId="60" applyNumberFormat="1" applyFont="1" applyFill="1" applyBorder="1" applyAlignment="1">
      <alignment horizontal="center" vertical="center"/>
      <protection/>
    </xf>
    <xf numFmtId="0" fontId="14" fillId="35" borderId="53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94" fillId="35" borderId="46" xfId="0" applyFont="1" applyFill="1" applyBorder="1" applyAlignment="1">
      <alignment horizontal="center" vertical="center"/>
    </xf>
    <xf numFmtId="3" fontId="92" fillId="0" borderId="30" xfId="0" applyNumberFormat="1" applyFont="1" applyBorder="1" applyAlignment="1">
      <alignment horizontal="center" vertical="center"/>
    </xf>
    <xf numFmtId="3" fontId="92" fillId="0" borderId="16" xfId="0" applyNumberFormat="1" applyFont="1" applyBorder="1" applyAlignment="1">
      <alignment horizontal="center" vertical="center"/>
    </xf>
    <xf numFmtId="3" fontId="92" fillId="0" borderId="23" xfId="0" applyNumberFormat="1" applyFont="1" applyBorder="1" applyAlignment="1">
      <alignment horizontal="center" vertical="center"/>
    </xf>
    <xf numFmtId="3" fontId="90" fillId="0" borderId="44" xfId="0" applyNumberFormat="1" applyFont="1" applyBorder="1" applyAlignment="1">
      <alignment horizontal="center" vertical="center"/>
    </xf>
    <xf numFmtId="3" fontId="90" fillId="0" borderId="23" xfId="0" applyNumberFormat="1" applyFont="1" applyBorder="1" applyAlignment="1">
      <alignment horizontal="center" vertical="center"/>
    </xf>
    <xf numFmtId="3" fontId="92" fillId="0" borderId="44" xfId="0" applyNumberFormat="1" applyFont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3" fontId="92" fillId="0" borderId="25" xfId="0" applyNumberFormat="1" applyFont="1" applyBorder="1" applyAlignment="1">
      <alignment horizontal="center" vertical="center"/>
    </xf>
    <xf numFmtId="3" fontId="92" fillId="0" borderId="13" xfId="0" applyNumberFormat="1" applyFont="1" applyBorder="1" applyAlignment="1">
      <alignment horizontal="center" vertical="center"/>
    </xf>
    <xf numFmtId="3" fontId="92" fillId="0" borderId="24" xfId="0" applyNumberFormat="1" applyFont="1" applyBorder="1" applyAlignment="1">
      <alignment horizontal="center" vertical="center"/>
    </xf>
    <xf numFmtId="3" fontId="90" fillId="0" borderId="19" xfId="0" applyNumberFormat="1" applyFont="1" applyBorder="1" applyAlignment="1">
      <alignment horizontal="center" vertical="center"/>
    </xf>
    <xf numFmtId="3" fontId="90" fillId="0" borderId="13" xfId="0" applyNumberFormat="1" applyFont="1" applyBorder="1" applyAlignment="1">
      <alignment horizontal="center" vertical="center"/>
    </xf>
    <xf numFmtId="3" fontId="90" fillId="0" borderId="24" xfId="0" applyNumberFormat="1" applyFont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3" fontId="96" fillId="0" borderId="13" xfId="0" applyNumberFormat="1" applyFont="1" applyBorder="1" applyAlignment="1">
      <alignment horizontal="center" vertical="center"/>
    </xf>
    <xf numFmtId="3" fontId="96" fillId="0" borderId="24" xfId="0" applyNumberFormat="1" applyFont="1" applyBorder="1" applyAlignment="1">
      <alignment horizontal="center" vertical="center"/>
    </xf>
    <xf numFmtId="0" fontId="95" fillId="35" borderId="59" xfId="0" applyFont="1" applyFill="1" applyBorder="1" applyAlignment="1">
      <alignment horizontal="center" vertical="center"/>
    </xf>
    <xf numFmtId="3" fontId="96" fillId="0" borderId="12" xfId="0" applyNumberFormat="1" applyFont="1" applyBorder="1" applyAlignment="1">
      <alignment horizontal="center" vertical="center"/>
    </xf>
    <xf numFmtId="3" fontId="96" fillId="0" borderId="21" xfId="0" applyNumberFormat="1" applyFont="1" applyBorder="1" applyAlignment="1">
      <alignment horizontal="center" vertical="center"/>
    </xf>
    <xf numFmtId="3" fontId="90" fillId="0" borderId="18" xfId="0" applyNumberFormat="1" applyFont="1" applyBorder="1" applyAlignment="1">
      <alignment horizontal="center" vertical="center"/>
    </xf>
    <xf numFmtId="3" fontId="90" fillId="0" borderId="12" xfId="0" applyNumberFormat="1" applyFont="1" applyBorder="1" applyAlignment="1">
      <alignment horizontal="center" vertical="center"/>
    </xf>
    <xf numFmtId="3" fontId="90" fillId="0" borderId="21" xfId="0" applyNumberFormat="1" applyFont="1" applyBorder="1" applyAlignment="1">
      <alignment horizontal="center" vertical="center"/>
    </xf>
    <xf numFmtId="3" fontId="96" fillId="0" borderId="18" xfId="0" applyNumberFormat="1" applyFont="1" applyBorder="1" applyAlignment="1">
      <alignment horizontal="center" vertical="center"/>
    </xf>
    <xf numFmtId="0" fontId="96" fillId="0" borderId="0" xfId="0" applyFont="1" applyAlignment="1">
      <alignment/>
    </xf>
    <xf numFmtId="0" fontId="79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4" fillId="35" borderId="22" xfId="0" applyFont="1" applyFill="1" applyBorder="1" applyAlignment="1">
      <alignment horizontal="center" vertical="center"/>
    </xf>
    <xf numFmtId="3" fontId="92" fillId="0" borderId="81" xfId="0" applyNumberFormat="1" applyFont="1" applyBorder="1" applyAlignment="1">
      <alignment horizontal="center" vertical="center"/>
    </xf>
    <xf numFmtId="0" fontId="94" fillId="35" borderId="37" xfId="0" applyFont="1" applyFill="1" applyBorder="1" applyAlignment="1">
      <alignment horizontal="center" vertical="center"/>
    </xf>
    <xf numFmtId="3" fontId="92" fillId="0" borderId="27" xfId="0" applyNumberFormat="1" applyFont="1" applyBorder="1" applyAlignment="1">
      <alignment horizontal="center" vertical="center"/>
    </xf>
    <xf numFmtId="0" fontId="95" fillId="35" borderId="37" xfId="0" applyFont="1" applyFill="1" applyBorder="1" applyAlignment="1">
      <alignment horizontal="center" vertical="center"/>
    </xf>
    <xf numFmtId="3" fontId="96" fillId="0" borderId="27" xfId="0" applyNumberFormat="1" applyFont="1" applyBorder="1" applyAlignment="1">
      <alignment horizontal="center" vertical="center"/>
    </xf>
    <xf numFmtId="3" fontId="96" fillId="0" borderId="19" xfId="0" applyNumberFormat="1" applyFont="1" applyBorder="1" applyAlignment="1">
      <alignment horizontal="center" vertical="center"/>
    </xf>
    <xf numFmtId="0" fontId="95" fillId="35" borderId="41" xfId="0" applyFont="1" applyFill="1" applyBorder="1" applyAlignment="1">
      <alignment horizontal="center" vertical="center"/>
    </xf>
    <xf numFmtId="3" fontId="92" fillId="0" borderId="18" xfId="0" applyNumberFormat="1" applyFont="1" applyBorder="1" applyAlignment="1">
      <alignment horizontal="center" vertical="center"/>
    </xf>
    <xf numFmtId="3" fontId="96" fillId="0" borderId="28" xfId="0" applyNumberFormat="1" applyFont="1" applyBorder="1" applyAlignment="1">
      <alignment horizontal="center" vertical="center"/>
    </xf>
    <xf numFmtId="0" fontId="94" fillId="35" borderId="85" xfId="0" applyFont="1" applyFill="1" applyBorder="1" applyAlignment="1">
      <alignment horizontal="center" vertical="center"/>
    </xf>
    <xf numFmtId="0" fontId="94" fillId="35" borderId="86" xfId="0" applyFont="1" applyFill="1" applyBorder="1" applyAlignment="1">
      <alignment horizontal="center" vertical="center"/>
    </xf>
    <xf numFmtId="3" fontId="90" fillId="0" borderId="25" xfId="0" applyNumberFormat="1" applyFont="1" applyBorder="1" applyAlignment="1">
      <alignment horizontal="center" vertical="center"/>
    </xf>
    <xf numFmtId="0" fontId="95" fillId="35" borderId="86" xfId="0" applyFont="1" applyFill="1" applyBorder="1" applyAlignment="1">
      <alignment horizontal="center" vertical="center"/>
    </xf>
    <xf numFmtId="3" fontId="96" fillId="0" borderId="25" xfId="0" applyNumberFormat="1" applyFont="1" applyBorder="1" applyAlignment="1">
      <alignment horizontal="center" vertical="center"/>
    </xf>
    <xf numFmtId="0" fontId="95" fillId="35" borderId="87" xfId="0" applyFont="1" applyFill="1" applyBorder="1" applyAlignment="1">
      <alignment horizontal="center" vertical="center"/>
    </xf>
    <xf numFmtId="3" fontId="90" fillId="0" borderId="26" xfId="0" applyNumberFormat="1" applyFont="1" applyBorder="1" applyAlignment="1">
      <alignment horizontal="center" vertical="center"/>
    </xf>
    <xf numFmtId="3" fontId="96" fillId="0" borderId="2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2" fillId="35" borderId="53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wrapText="1"/>
    </xf>
    <xf numFmtId="0" fontId="10" fillId="35" borderId="76" xfId="0" applyFont="1" applyFill="1" applyBorder="1" applyAlignment="1">
      <alignment horizontal="center" vertical="center" wrapText="1"/>
    </xf>
    <xf numFmtId="0" fontId="10" fillId="35" borderId="78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92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90" fillId="0" borderId="10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0" xfId="0" applyFont="1" applyBorder="1" applyAlignment="1">
      <alignment/>
    </xf>
    <xf numFmtId="0" fontId="92" fillId="35" borderId="12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horizontal="center" vertical="center" wrapText="1"/>
    </xf>
    <xf numFmtId="0" fontId="92" fillId="35" borderId="26" xfId="0" applyFont="1" applyFill="1" applyBorder="1" applyAlignment="1">
      <alignment horizontal="center" vertical="center" wrapText="1"/>
    </xf>
    <xf numFmtId="0" fontId="90" fillId="35" borderId="84" xfId="0" applyFont="1" applyFill="1" applyBorder="1" applyAlignment="1">
      <alignment horizontal="center" vertical="center" wrapText="1"/>
    </xf>
    <xf numFmtId="0" fontId="92" fillId="35" borderId="78" xfId="0" applyFont="1" applyFill="1" applyBorder="1" applyAlignment="1">
      <alignment horizontal="center" vertical="center" wrapText="1"/>
    </xf>
    <xf numFmtId="0" fontId="92" fillId="35" borderId="77" xfId="0" applyFont="1" applyFill="1" applyBorder="1" applyAlignment="1">
      <alignment horizontal="center" vertical="center" wrapText="1"/>
    </xf>
    <xf numFmtId="0" fontId="92" fillId="35" borderId="76" xfId="0" applyFont="1" applyFill="1" applyBorder="1" applyAlignment="1">
      <alignment horizontal="center" vertical="center" wrapText="1"/>
    </xf>
    <xf numFmtId="0" fontId="92" fillId="0" borderId="44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 vertical="center" wrapText="1"/>
    </xf>
    <xf numFmtId="0" fontId="96" fillId="35" borderId="62" xfId="0" applyFont="1" applyFill="1" applyBorder="1" applyAlignment="1">
      <alignment horizontal="center" vertical="center"/>
    </xf>
    <xf numFmtId="3" fontId="92" fillId="35" borderId="78" xfId="0" applyNumberFormat="1" applyFont="1" applyFill="1" applyBorder="1" applyAlignment="1">
      <alignment horizontal="center" vertical="center"/>
    </xf>
    <xf numFmtId="3" fontId="92" fillId="35" borderId="77" xfId="0" applyNumberFormat="1" applyFont="1" applyFill="1" applyBorder="1" applyAlignment="1">
      <alignment horizontal="center" vertical="center"/>
    </xf>
    <xf numFmtId="0" fontId="96" fillId="35" borderId="60" xfId="0" applyFont="1" applyFill="1" applyBorder="1" applyAlignment="1">
      <alignment horizontal="center" vertical="center"/>
    </xf>
    <xf numFmtId="0" fontId="79" fillId="35" borderId="12" xfId="0" applyFont="1" applyFill="1" applyBorder="1" applyAlignment="1">
      <alignment horizontal="center" vertical="center" wrapText="1"/>
    </xf>
    <xf numFmtId="0" fontId="79" fillId="35" borderId="21" xfId="0" applyFont="1" applyFill="1" applyBorder="1" applyAlignment="1">
      <alignment horizontal="center" vertical="center" wrapText="1"/>
    </xf>
    <xf numFmtId="0" fontId="79" fillId="35" borderId="26" xfId="0" applyFont="1" applyFill="1" applyBorder="1" applyAlignment="1">
      <alignment horizontal="center" vertical="center" wrapText="1"/>
    </xf>
    <xf numFmtId="0" fontId="79" fillId="35" borderId="84" xfId="0" applyFont="1" applyFill="1" applyBorder="1" applyAlignment="1">
      <alignment horizontal="center" vertical="center" wrapText="1"/>
    </xf>
    <xf numFmtId="0" fontId="96" fillId="35" borderId="84" xfId="0" applyFont="1" applyFill="1" applyBorder="1" applyAlignment="1">
      <alignment horizontal="center" vertical="center"/>
    </xf>
    <xf numFmtId="0" fontId="96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9" fillId="0" borderId="0" xfId="0" applyFont="1" applyBorder="1" applyAlignment="1">
      <alignment horizontal="right"/>
    </xf>
    <xf numFmtId="3" fontId="92" fillId="35" borderId="53" xfId="0" applyNumberFormat="1" applyFont="1" applyFill="1" applyBorder="1" applyAlignment="1">
      <alignment horizontal="center" vertical="center"/>
    </xf>
    <xf numFmtId="3" fontId="92" fillId="35" borderId="14" xfId="0" applyNumberFormat="1" applyFont="1" applyFill="1" applyBorder="1" applyAlignment="1">
      <alignment horizontal="center" vertical="center"/>
    </xf>
    <xf numFmtId="3" fontId="92" fillId="35" borderId="31" xfId="0" applyNumberFormat="1" applyFont="1" applyFill="1" applyBorder="1" applyAlignment="1">
      <alignment horizontal="center" vertical="center"/>
    </xf>
    <xf numFmtId="3" fontId="79" fillId="35" borderId="78" xfId="0" applyNumberFormat="1" applyFont="1" applyFill="1" applyBorder="1" applyAlignment="1">
      <alignment horizontal="center" vertical="center"/>
    </xf>
    <xf numFmtId="3" fontId="79" fillId="35" borderId="77" xfId="0" applyNumberFormat="1" applyFont="1" applyFill="1" applyBorder="1" applyAlignment="1">
      <alignment horizontal="center" vertical="center"/>
    </xf>
    <xf numFmtId="3" fontId="79" fillId="35" borderId="14" xfId="0" applyNumberFormat="1" applyFont="1" applyFill="1" applyBorder="1" applyAlignment="1">
      <alignment horizontal="center" vertical="center"/>
    </xf>
    <xf numFmtId="3" fontId="79" fillId="35" borderId="20" xfId="0" applyNumberFormat="1" applyFont="1" applyFill="1" applyBorder="1" applyAlignment="1">
      <alignment horizontal="center" vertical="center"/>
    </xf>
    <xf numFmtId="3" fontId="79" fillId="35" borderId="31" xfId="0" applyNumberFormat="1" applyFont="1" applyFill="1" applyBorder="1" applyAlignment="1">
      <alignment horizontal="center" vertical="center"/>
    </xf>
    <xf numFmtId="3" fontId="3" fillId="35" borderId="7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3" fillId="35" borderId="88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/>
    </xf>
    <xf numFmtId="0" fontId="18" fillId="0" borderId="3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3" fontId="18" fillId="0" borderId="81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/>
    </xf>
    <xf numFmtId="0" fontId="18" fillId="0" borderId="25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/>
    </xf>
    <xf numFmtId="0" fontId="18" fillId="0" borderId="2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3" fontId="18" fillId="0" borderId="89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8" fillId="37" borderId="62" xfId="0" applyNumberFormat="1" applyFont="1" applyFill="1" applyBorder="1" applyAlignment="1">
      <alignment horizontal="center" vertical="center"/>
    </xf>
    <xf numFmtId="3" fontId="18" fillId="35" borderId="79" xfId="0" applyNumberFormat="1" applyFont="1" applyFill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3" fontId="18" fillId="35" borderId="62" xfId="0" applyNumberFormat="1" applyFont="1" applyFill="1" applyBorder="1" applyAlignment="1">
      <alignment horizontal="center" vertical="center"/>
    </xf>
    <xf numFmtId="3" fontId="18" fillId="35" borderId="57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4" fillId="0" borderId="0" xfId="60" applyFont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Alignment="1">
      <alignment horizontal="right"/>
      <protection/>
    </xf>
    <xf numFmtId="0" fontId="14" fillId="37" borderId="85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left" vertical="center" wrapText="1"/>
      <protection/>
    </xf>
    <xf numFmtId="3" fontId="3" fillId="0" borderId="13" xfId="44" applyNumberFormat="1" applyFont="1" applyFill="1" applyBorder="1" applyAlignment="1">
      <alignment horizontal="center" vertical="center"/>
    </xf>
    <xf numFmtId="0" fontId="3" fillId="0" borderId="13" xfId="60" applyFont="1" applyFill="1" applyBorder="1" applyAlignment="1">
      <alignment horizontal="left" vertical="center"/>
      <protection/>
    </xf>
    <xf numFmtId="49" fontId="3" fillId="0" borderId="65" xfId="60" applyNumberFormat="1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left" vertical="center" wrapText="1"/>
      <protection/>
    </xf>
    <xf numFmtId="3" fontId="3" fillId="0" borderId="15" xfId="44" applyNumberFormat="1" applyFont="1" applyFill="1" applyBorder="1" applyAlignment="1">
      <alignment horizontal="center" vertical="center"/>
    </xf>
    <xf numFmtId="49" fontId="14" fillId="37" borderId="85" xfId="60" applyNumberFormat="1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3" fontId="3" fillId="0" borderId="12" xfId="44" applyNumberFormat="1" applyFont="1" applyFill="1" applyBorder="1" applyAlignment="1">
      <alignment horizontal="center" vertical="center"/>
    </xf>
    <xf numFmtId="49" fontId="3" fillId="37" borderId="85" xfId="60" applyNumberFormat="1" applyFont="1" applyFill="1" applyBorder="1" applyAlignment="1">
      <alignment horizontal="center" vertical="center"/>
      <protection/>
    </xf>
    <xf numFmtId="0" fontId="14" fillId="37" borderId="22" xfId="60" applyFont="1" applyFill="1" applyBorder="1" applyAlignment="1">
      <alignment/>
      <protection/>
    </xf>
    <xf numFmtId="0" fontId="3" fillId="37" borderId="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0" borderId="89" xfId="60" applyFont="1" applyFill="1" applyBorder="1" applyAlignment="1">
      <alignment horizontal="left" vertical="center" wrapText="1"/>
      <protection/>
    </xf>
    <xf numFmtId="49" fontId="3" fillId="0" borderId="90" xfId="60" applyNumberFormat="1" applyFont="1" applyBorder="1" applyAlignment="1">
      <alignment horizontal="center" vertical="center"/>
      <protection/>
    </xf>
    <xf numFmtId="3" fontId="3" fillId="0" borderId="27" xfId="44" applyNumberFormat="1" applyFont="1" applyFill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center" vertical="center"/>
    </xf>
    <xf numFmtId="3" fontId="3" fillId="0" borderId="28" xfId="44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81" fontId="3" fillId="0" borderId="0" xfId="44" applyFont="1" applyFill="1" applyBorder="1" applyAlignment="1">
      <alignment horizontal="left"/>
    </xf>
    <xf numFmtId="0" fontId="14" fillId="0" borderId="0" xfId="60" applyFont="1" applyFill="1" applyBorder="1" applyAlignment="1">
      <alignment horizontal="left"/>
      <protection/>
    </xf>
    <xf numFmtId="49" fontId="3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left" wrapText="1"/>
      <protection/>
    </xf>
    <xf numFmtId="49" fontId="3" fillId="35" borderId="82" xfId="60" applyNumberFormat="1" applyFont="1" applyFill="1" applyBorder="1" applyAlignment="1">
      <alignment horizontal="center" vertical="center"/>
      <protection/>
    </xf>
    <xf numFmtId="0" fontId="14" fillId="35" borderId="83" xfId="60" applyFont="1" applyFill="1" applyBorder="1" applyAlignment="1">
      <alignment horizontal="right" wrapText="1"/>
      <protection/>
    </xf>
    <xf numFmtId="3" fontId="3" fillId="35" borderId="82" xfId="44" applyNumberFormat="1" applyFont="1" applyFill="1" applyBorder="1" applyAlignment="1">
      <alignment horizontal="center" vertical="center"/>
    </xf>
    <xf numFmtId="0" fontId="14" fillId="35" borderId="79" xfId="60" applyFont="1" applyFill="1" applyBorder="1" applyAlignment="1">
      <alignment horizontal="right" wrapText="1"/>
      <protection/>
    </xf>
    <xf numFmtId="3" fontId="3" fillId="35" borderId="83" xfId="44" applyNumberFormat="1" applyFont="1" applyFill="1" applyBorder="1" applyAlignment="1">
      <alignment horizontal="center" vertical="center"/>
    </xf>
    <xf numFmtId="0" fontId="14" fillId="35" borderId="0" xfId="60" applyFont="1" applyFill="1" applyBorder="1" applyAlignment="1">
      <alignment horizontal="right" wrapText="1"/>
      <protection/>
    </xf>
    <xf numFmtId="3" fontId="3" fillId="35" borderId="0" xfId="0" applyNumberFormat="1" applyFont="1" applyFill="1" applyBorder="1" applyAlignment="1">
      <alignment horizontal="center" vertical="center"/>
    </xf>
    <xf numFmtId="3" fontId="3" fillId="35" borderId="92" xfId="0" applyNumberFormat="1" applyFont="1" applyFill="1" applyBorder="1" applyAlignment="1">
      <alignment horizontal="center" vertical="center"/>
    </xf>
    <xf numFmtId="3" fontId="3" fillId="35" borderId="78" xfId="0" applyNumberFormat="1" applyFont="1" applyFill="1" applyBorder="1" applyAlignment="1">
      <alignment horizontal="center" vertical="center"/>
    </xf>
    <xf numFmtId="3" fontId="3" fillId="35" borderId="77" xfId="0" applyNumberFormat="1" applyFont="1" applyFill="1" applyBorder="1" applyAlignment="1">
      <alignment horizontal="center" vertical="center"/>
    </xf>
    <xf numFmtId="0" fontId="2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6" fillId="0" borderId="72" xfId="0" applyFont="1" applyFill="1" applyBorder="1" applyAlignment="1" applyProtection="1">
      <alignment horizontal="left" vertical="center"/>
      <protection/>
    </xf>
    <xf numFmtId="3" fontId="26" fillId="0" borderId="72" xfId="0" applyNumberFormat="1" applyFont="1" applyFill="1" applyBorder="1" applyAlignment="1" applyProtection="1">
      <alignment horizontal="center" vertical="center"/>
      <protection/>
    </xf>
    <xf numFmtId="3" fontId="26" fillId="0" borderId="72" xfId="0" applyNumberFormat="1" applyFont="1" applyBorder="1" applyAlignment="1" applyProtection="1">
      <alignment horizontal="center" vertical="center"/>
      <protection locked="0"/>
    </xf>
    <xf numFmtId="3" fontId="26" fillId="0" borderId="45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/>
    </xf>
    <xf numFmtId="3" fontId="26" fillId="0" borderId="13" xfId="0" applyNumberFormat="1" applyFont="1" applyFill="1" applyBorder="1" applyAlignment="1" applyProtection="1">
      <alignment horizontal="center" vertical="center"/>
      <protection/>
    </xf>
    <xf numFmtId="3" fontId="26" fillId="0" borderId="13" xfId="0" applyNumberFormat="1" applyFont="1" applyBorder="1" applyAlignment="1" applyProtection="1">
      <alignment horizontal="center" vertical="center"/>
      <protection locked="0"/>
    </xf>
    <xf numFmtId="3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/>
    </xf>
    <xf numFmtId="3" fontId="26" fillId="0" borderId="12" xfId="0" applyNumberFormat="1" applyFont="1" applyFill="1" applyBorder="1" applyAlignment="1" applyProtection="1">
      <alignment horizontal="center" vertical="center"/>
      <protection/>
    </xf>
    <xf numFmtId="3" fontId="26" fillId="0" borderId="12" xfId="0" applyNumberFormat="1" applyFont="1" applyBorder="1" applyAlignment="1" applyProtection="1">
      <alignment horizontal="center" vertical="center"/>
      <protection locked="0"/>
    </xf>
    <xf numFmtId="3" fontId="26" fillId="0" borderId="21" xfId="0" applyNumberFormat="1" applyFont="1" applyFill="1" applyBorder="1" applyAlignment="1" applyProtection="1">
      <alignment horizontal="center" vertical="center"/>
      <protection locked="0"/>
    </xf>
    <xf numFmtId="3" fontId="26" fillId="0" borderId="14" xfId="0" applyNumberFormat="1" applyFont="1" applyFill="1" applyBorder="1" applyAlignment="1" applyProtection="1">
      <alignment horizontal="center" vertical="center"/>
      <protection/>
    </xf>
    <xf numFmtId="3" fontId="26" fillId="0" borderId="14" xfId="0" applyNumberFormat="1" applyFont="1" applyBorder="1" applyAlignment="1" applyProtection="1">
      <alignment horizontal="center" vertical="center"/>
      <protection locked="0"/>
    </xf>
    <xf numFmtId="3" fontId="26" fillId="0" borderId="31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3" fontId="26" fillId="0" borderId="16" xfId="0" applyNumberFormat="1" applyFont="1" applyFill="1" applyBorder="1" applyAlignment="1" applyProtection="1">
      <alignment horizontal="center" vertical="center"/>
      <protection/>
    </xf>
    <xf numFmtId="3" fontId="26" fillId="0" borderId="16" xfId="0" applyNumberFormat="1" applyFont="1" applyBorder="1" applyAlignment="1" applyProtection="1">
      <alignment horizontal="center" vertical="center"/>
      <protection locked="0"/>
    </xf>
    <xf numFmtId="3" fontId="26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left" vertic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3" fontId="26" fillId="0" borderId="15" xfId="0" applyNumberFormat="1" applyFont="1" applyFill="1" applyBorder="1" applyAlignment="1" applyProtection="1">
      <alignment horizontal="center" vertical="center"/>
      <protection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3" fontId="26" fillId="0" borderId="64" xfId="0" applyNumberFormat="1" applyFont="1" applyFill="1" applyBorder="1" applyAlignment="1" applyProtection="1">
      <alignment horizontal="center" vertical="center"/>
      <protection locked="0"/>
    </xf>
    <xf numFmtId="3" fontId="26" fillId="0" borderId="25" xfId="0" applyNumberFormat="1" applyFont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left" vertical="center"/>
      <protection/>
    </xf>
    <xf numFmtId="3" fontId="26" fillId="0" borderId="28" xfId="0" applyNumberFormat="1" applyFont="1" applyFill="1" applyBorder="1" applyAlignment="1" applyProtection="1">
      <alignment horizontal="center" vertical="center"/>
      <protection/>
    </xf>
    <xf numFmtId="3" fontId="26" fillId="0" borderId="41" xfId="0" applyNumberFormat="1" applyFont="1" applyBorder="1" applyAlignment="1" applyProtection="1">
      <alignment horizontal="center" vertical="center"/>
      <protection locked="0"/>
    </xf>
    <xf numFmtId="0" fontId="97" fillId="37" borderId="84" xfId="0" applyFont="1" applyFill="1" applyBorder="1" applyAlignment="1">
      <alignment horizontal="center"/>
    </xf>
    <xf numFmtId="0" fontId="26" fillId="0" borderId="0" xfId="0" applyFont="1" applyAlignment="1" applyProtection="1">
      <alignment/>
      <protection/>
    </xf>
    <xf numFmtId="0" fontId="97" fillId="0" borderId="0" xfId="0" applyFont="1" applyAlignment="1">
      <alignment horizontal="center"/>
    </xf>
    <xf numFmtId="3" fontId="97" fillId="35" borderId="82" xfId="0" applyNumberFormat="1" applyFont="1" applyFill="1" applyBorder="1" applyAlignment="1">
      <alignment horizontal="center"/>
    </xf>
    <xf numFmtId="3" fontId="97" fillId="35" borderId="62" xfId="0" applyNumberFormat="1" applyFont="1" applyFill="1" applyBorder="1" applyAlignment="1">
      <alignment horizontal="center"/>
    </xf>
    <xf numFmtId="3" fontId="97" fillId="35" borderId="78" xfId="0" applyNumberFormat="1" applyFont="1" applyFill="1" applyBorder="1" applyAlignment="1">
      <alignment horizontal="center"/>
    </xf>
    <xf numFmtId="3" fontId="97" fillId="35" borderId="79" xfId="0" applyNumberFormat="1" applyFont="1" applyFill="1" applyBorder="1" applyAlignment="1">
      <alignment horizontal="center"/>
    </xf>
    <xf numFmtId="49" fontId="14" fillId="35" borderId="7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26" fillId="35" borderId="14" xfId="0" applyFont="1" applyFill="1" applyBorder="1" applyAlignment="1" applyProtection="1">
      <alignment horizontal="right" vertical="center"/>
      <protection/>
    </xf>
    <xf numFmtId="3" fontId="26" fillId="35" borderId="14" xfId="0" applyNumberFormat="1" applyFont="1" applyFill="1" applyBorder="1" applyAlignment="1" applyProtection="1">
      <alignment horizontal="center" vertical="center"/>
      <protection/>
    </xf>
    <xf numFmtId="3" fontId="26" fillId="35" borderId="14" xfId="0" applyNumberFormat="1" applyFont="1" applyFill="1" applyBorder="1" applyAlignment="1" applyProtection="1">
      <alignment horizontal="center" vertical="center"/>
      <protection locked="0"/>
    </xf>
    <xf numFmtId="3" fontId="26" fillId="35" borderId="31" xfId="0" applyNumberFormat="1" applyFont="1" applyFill="1" applyBorder="1" applyAlignment="1" applyProtection="1">
      <alignment horizontal="center" vertical="center"/>
      <protection locked="0"/>
    </xf>
    <xf numFmtId="3" fontId="26" fillId="35" borderId="12" xfId="0" applyNumberFormat="1" applyFont="1" applyFill="1" applyBorder="1" applyAlignment="1" applyProtection="1">
      <alignment horizontal="center" vertical="center"/>
      <protection/>
    </xf>
    <xf numFmtId="3" fontId="26" fillId="35" borderId="12" xfId="0" applyNumberFormat="1" applyFont="1" applyFill="1" applyBorder="1" applyAlignment="1" applyProtection="1">
      <alignment horizontal="center" vertical="center"/>
      <protection locked="0"/>
    </xf>
    <xf numFmtId="0" fontId="26" fillId="35" borderId="78" xfId="0" applyFont="1" applyFill="1" applyBorder="1" applyAlignment="1" applyProtection="1">
      <alignment horizontal="right" vertical="center"/>
      <protection/>
    </xf>
    <xf numFmtId="3" fontId="26" fillId="35" borderId="78" xfId="0" applyNumberFormat="1" applyFont="1" applyFill="1" applyBorder="1" applyAlignment="1" applyProtection="1">
      <alignment horizontal="center" vertical="center"/>
      <protection locked="0"/>
    </xf>
    <xf numFmtId="3" fontId="26" fillId="35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49" fontId="3" fillId="0" borderId="46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14" fillId="35" borderId="71" xfId="60" applyFont="1" applyFill="1" applyBorder="1" applyAlignment="1">
      <alignment horizontal="center" wrapText="1"/>
      <protection/>
    </xf>
    <xf numFmtId="0" fontId="14" fillId="35" borderId="97" xfId="60" applyFont="1" applyFill="1" applyBorder="1" applyAlignment="1">
      <alignment horizontal="center" wrapText="1"/>
      <protection/>
    </xf>
    <xf numFmtId="0" fontId="14" fillId="35" borderId="20" xfId="60" applyFont="1" applyFill="1" applyBorder="1" applyAlignment="1">
      <alignment horizontal="center" vertical="top" wrapText="1"/>
      <protection/>
    </xf>
    <xf numFmtId="0" fontId="14" fillId="35" borderId="98" xfId="60" applyFont="1" applyFill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right"/>
    </xf>
    <xf numFmtId="0" fontId="14" fillId="35" borderId="6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4" fillId="35" borderId="72" xfId="0" applyFont="1" applyFill="1" applyBorder="1" applyAlignment="1">
      <alignment horizontal="center" vertical="center" wrapText="1"/>
    </xf>
    <xf numFmtId="0" fontId="14" fillId="35" borderId="45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/>
    </xf>
    <xf numFmtId="0" fontId="11" fillId="35" borderId="25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3" fontId="98" fillId="35" borderId="13" xfId="0" applyNumberFormat="1" applyFont="1" applyFill="1" applyBorder="1" applyAlignment="1">
      <alignment horizontal="center" vertical="center"/>
    </xf>
    <xf numFmtId="3" fontId="10" fillId="35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5" borderId="24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/>
    </xf>
    <xf numFmtId="3" fontId="10" fillId="35" borderId="64" xfId="0" applyNumberFormat="1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11" fillId="35" borderId="99" xfId="0" applyFont="1" applyFill="1" applyBorder="1" applyAlignment="1">
      <alignment vertical="center" wrapText="1"/>
    </xf>
    <xf numFmtId="0" fontId="10" fillId="35" borderId="100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2" fillId="35" borderId="81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91" fillId="36" borderId="101" xfId="0" applyFont="1" applyFill="1" applyBorder="1" applyAlignment="1">
      <alignment horizontal="center" vertical="center" wrapText="1"/>
    </xf>
    <xf numFmtId="0" fontId="91" fillId="36" borderId="102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103" xfId="0" applyFont="1" applyFill="1" applyBorder="1" applyAlignment="1">
      <alignment horizontal="center" vertical="center" wrapText="1"/>
    </xf>
    <xf numFmtId="0" fontId="11" fillId="35" borderId="104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/>
    </xf>
    <xf numFmtId="0" fontId="11" fillId="35" borderId="105" xfId="0" applyFont="1" applyFill="1" applyBorder="1" applyAlignment="1">
      <alignment horizontal="center" vertical="center" wrapText="1"/>
    </xf>
    <xf numFmtId="3" fontId="12" fillId="35" borderId="69" xfId="0" applyNumberFormat="1" applyFont="1" applyFill="1" applyBorder="1" applyAlignment="1">
      <alignment horizontal="center" vertical="center" wrapText="1"/>
    </xf>
    <xf numFmtId="0" fontId="12" fillId="35" borderId="106" xfId="0" applyFont="1" applyFill="1" applyBorder="1" applyAlignment="1">
      <alignment horizontal="center" vertical="center" wrapText="1"/>
    </xf>
    <xf numFmtId="3" fontId="12" fillId="35" borderId="72" xfId="0" applyNumberFormat="1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 wrapText="1"/>
    </xf>
    <xf numFmtId="49" fontId="10" fillId="32" borderId="25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1" fillId="32" borderId="25" xfId="0" applyNumberFormat="1" applyFont="1" applyFill="1" applyBorder="1" applyAlignment="1">
      <alignment horizontal="center" vertical="center" wrapText="1"/>
    </xf>
    <xf numFmtId="49" fontId="10" fillId="32" borderId="26" xfId="0" applyNumberFormat="1" applyFont="1" applyFill="1" applyBorder="1" applyAlignment="1">
      <alignment horizontal="center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49" fontId="3" fillId="37" borderId="18" xfId="60" applyNumberFormat="1" applyFont="1" applyFill="1" applyBorder="1" applyAlignment="1">
      <alignment horizontal="center" vertical="center"/>
      <protection/>
    </xf>
    <xf numFmtId="0" fontId="3" fillId="37" borderId="21" xfId="60" applyFont="1" applyFill="1" applyBorder="1" applyAlignment="1">
      <alignment horizontal="left" vertical="center" wrapText="1"/>
      <protection/>
    </xf>
    <xf numFmtId="0" fontId="3" fillId="37" borderId="0" xfId="0" applyFont="1" applyFill="1" applyAlignment="1">
      <alignment/>
    </xf>
    <xf numFmtId="3" fontId="3" fillId="37" borderId="98" xfId="60" applyNumberFormat="1" applyFont="1" applyFill="1" applyBorder="1" applyAlignment="1">
      <alignment horizontal="center" vertical="center"/>
      <protection/>
    </xf>
    <xf numFmtId="0" fontId="3" fillId="38" borderId="64" xfId="60" applyFont="1" applyFill="1" applyBorder="1" applyAlignment="1">
      <alignment horizontal="left" vertical="center" wrapText="1"/>
      <protection/>
    </xf>
    <xf numFmtId="49" fontId="3" fillId="38" borderId="65" xfId="60" applyNumberFormat="1" applyFont="1" applyFill="1" applyBorder="1" applyAlignment="1">
      <alignment horizontal="center" vertical="center"/>
      <protection/>
    </xf>
    <xf numFmtId="3" fontId="99" fillId="0" borderId="30" xfId="0" applyNumberFormat="1" applyFont="1" applyBorder="1" applyAlignment="1">
      <alignment horizontal="center" vertical="center"/>
    </xf>
    <xf numFmtId="3" fontId="100" fillId="35" borderId="76" xfId="0" applyNumberFormat="1" applyFont="1" applyFill="1" applyBorder="1" applyAlignment="1">
      <alignment horizontal="center" vertical="center"/>
    </xf>
    <xf numFmtId="3" fontId="99" fillId="0" borderId="16" xfId="0" applyNumberFormat="1" applyFont="1" applyBorder="1" applyAlignment="1">
      <alignment horizontal="center" vertical="center"/>
    </xf>
    <xf numFmtId="3" fontId="99" fillId="0" borderId="25" xfId="0" applyNumberFormat="1" applyFont="1" applyBorder="1" applyAlignment="1">
      <alignment horizontal="center" vertical="center"/>
    </xf>
    <xf numFmtId="3" fontId="99" fillId="0" borderId="26" xfId="0" applyNumberFormat="1" applyFont="1" applyBorder="1" applyAlignment="1">
      <alignment horizontal="center" vertical="center"/>
    </xf>
    <xf numFmtId="3" fontId="99" fillId="0" borderId="13" xfId="0" applyNumberFormat="1" applyFont="1" applyBorder="1" applyAlignment="1">
      <alignment horizontal="center" vertical="center"/>
    </xf>
    <xf numFmtId="3" fontId="99" fillId="0" borderId="12" xfId="0" applyNumberFormat="1" applyFont="1" applyBorder="1" applyAlignment="1">
      <alignment horizontal="center" vertical="center"/>
    </xf>
    <xf numFmtId="3" fontId="99" fillId="0" borderId="19" xfId="0" applyNumberFormat="1" applyFont="1" applyBorder="1" applyAlignment="1">
      <alignment horizontal="center" vertical="center"/>
    </xf>
    <xf numFmtId="3" fontId="99" fillId="0" borderId="18" xfId="0" applyNumberFormat="1" applyFont="1" applyBorder="1" applyAlignment="1">
      <alignment horizontal="center" vertical="center"/>
    </xf>
    <xf numFmtId="3" fontId="101" fillId="35" borderId="78" xfId="0" applyNumberFormat="1" applyFont="1" applyFill="1" applyBorder="1" applyAlignment="1">
      <alignment horizontal="center" vertical="center"/>
    </xf>
    <xf numFmtId="3" fontId="101" fillId="35" borderId="8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0" fontId="18" fillId="0" borderId="13" xfId="0" applyNumberFormat="1" applyFont="1" applyBorder="1" applyAlignment="1">
      <alignment horizontal="center" vertical="center"/>
    </xf>
    <xf numFmtId="0" fontId="18" fillId="37" borderId="62" xfId="0" applyFont="1" applyFill="1" applyBorder="1" applyAlignment="1">
      <alignment horizontal="center"/>
    </xf>
    <xf numFmtId="0" fontId="18" fillId="35" borderId="79" xfId="0" applyFont="1" applyFill="1" applyBorder="1" applyAlignment="1">
      <alignment horizontal="center"/>
    </xf>
    <xf numFmtId="3" fontId="18" fillId="37" borderId="60" xfId="0" applyNumberFormat="1" applyFont="1" applyFill="1" applyBorder="1" applyAlignment="1">
      <alignment horizontal="center"/>
    </xf>
    <xf numFmtId="3" fontId="18" fillId="35" borderId="57" xfId="0" applyNumberFormat="1" applyFont="1" applyFill="1" applyBorder="1" applyAlignment="1">
      <alignment horizontal="center"/>
    </xf>
    <xf numFmtId="0" fontId="18" fillId="37" borderId="68" xfId="0" applyFont="1" applyFill="1" applyBorder="1" applyAlignment="1">
      <alignment horizontal="center"/>
    </xf>
    <xf numFmtId="0" fontId="18" fillId="35" borderId="75" xfId="0" applyFont="1" applyFill="1" applyBorder="1" applyAlignment="1">
      <alignment horizontal="center"/>
    </xf>
    <xf numFmtId="3" fontId="18" fillId="37" borderId="62" xfId="0" applyNumberFormat="1" applyFont="1" applyFill="1" applyBorder="1" applyAlignment="1">
      <alignment horizontal="center"/>
    </xf>
    <xf numFmtId="3" fontId="18" fillId="35" borderId="79" xfId="0" applyNumberFormat="1" applyFont="1" applyFill="1" applyBorder="1" applyAlignment="1">
      <alignment horizontal="center"/>
    </xf>
    <xf numFmtId="3" fontId="3" fillId="37" borderId="26" xfId="0" applyNumberFormat="1" applyFont="1" applyFill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41" borderId="16" xfId="0" applyNumberFormat="1" applyFont="1" applyFill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41" borderId="12" xfId="0" applyNumberFormat="1" applyFont="1" applyFill="1" applyBorder="1" applyAlignment="1">
      <alignment horizontal="center" vertical="center"/>
    </xf>
    <xf numFmtId="201" fontId="27" fillId="36" borderId="72" xfId="64" applyNumberFormat="1" applyFont="1" applyFill="1" applyBorder="1" applyAlignment="1">
      <alignment horizontal="center" vertical="center"/>
    </xf>
    <xf numFmtId="201" fontId="102" fillId="36" borderId="72" xfId="64" applyNumberFormat="1" applyFont="1" applyFill="1" applyBorder="1" applyAlignment="1">
      <alignment horizontal="center" vertical="center"/>
    </xf>
    <xf numFmtId="201" fontId="27" fillId="36" borderId="107" xfId="64" applyNumberFormat="1" applyFont="1" applyFill="1" applyBorder="1" applyAlignment="1">
      <alignment horizontal="center" vertical="center"/>
    </xf>
    <xf numFmtId="201" fontId="102" fillId="36" borderId="107" xfId="64" applyNumberFormat="1" applyFont="1" applyFill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41" borderId="14" xfId="0" applyNumberFormat="1" applyFont="1" applyFill="1" applyBorder="1" applyAlignment="1">
      <alignment horizontal="center" vertical="center"/>
    </xf>
    <xf numFmtId="3" fontId="102" fillId="41" borderId="16" xfId="0" applyNumberFormat="1" applyFont="1" applyFill="1" applyBorder="1" applyAlignment="1">
      <alignment horizontal="center" vertical="center"/>
    </xf>
    <xf numFmtId="3" fontId="102" fillId="41" borderId="14" xfId="0" applyNumberFormat="1" applyFont="1" applyFill="1" applyBorder="1" applyAlignment="1">
      <alignment horizontal="center" vertical="center"/>
    </xf>
    <xf numFmtId="9" fontId="27" fillId="37" borderId="50" xfId="64" applyFont="1" applyFill="1" applyBorder="1" applyAlignment="1">
      <alignment/>
    </xf>
    <xf numFmtId="9" fontId="102" fillId="37" borderId="50" xfId="64" applyFont="1" applyFill="1" applyBorder="1" applyAlignment="1">
      <alignment/>
    </xf>
    <xf numFmtId="3" fontId="102" fillId="42" borderId="16" xfId="0" applyNumberFormat="1" applyFont="1" applyFill="1" applyBorder="1" applyAlignment="1">
      <alignment horizontal="center" vertical="center"/>
    </xf>
    <xf numFmtId="3" fontId="102" fillId="0" borderId="14" xfId="0" applyNumberFormat="1" applyFont="1" applyBorder="1" applyAlignment="1">
      <alignment horizontal="center" vertical="center"/>
    </xf>
    <xf numFmtId="3" fontId="102" fillId="0" borderId="16" xfId="0" applyNumberFormat="1" applyFont="1" applyBorder="1" applyAlignment="1">
      <alignment horizontal="center" vertical="center"/>
    </xf>
    <xf numFmtId="3" fontId="27" fillId="0" borderId="46" xfId="0" applyNumberFormat="1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36" xfId="0" applyFont="1" applyBorder="1" applyAlignment="1">
      <alignment/>
    </xf>
    <xf numFmtId="3" fontId="27" fillId="0" borderId="36" xfId="0" applyNumberFormat="1" applyFont="1" applyBorder="1" applyAlignment="1">
      <alignment/>
    </xf>
    <xf numFmtId="0" fontId="27" fillId="0" borderId="61" xfId="0" applyFont="1" applyBorder="1" applyAlignment="1">
      <alignment/>
    </xf>
    <xf numFmtId="3" fontId="102" fillId="0" borderId="46" xfId="0" applyNumberFormat="1" applyFont="1" applyBorder="1" applyAlignment="1">
      <alignment/>
    </xf>
    <xf numFmtId="0" fontId="27" fillId="0" borderId="40" xfId="0" applyFont="1" applyBorder="1" applyAlignment="1">
      <alignment/>
    </xf>
    <xf numFmtId="0" fontId="102" fillId="0" borderId="40" xfId="0" applyFont="1" applyBorder="1" applyAlignment="1">
      <alignment/>
    </xf>
    <xf numFmtId="3" fontId="27" fillId="37" borderId="46" xfId="0" applyNumberFormat="1" applyFont="1" applyFill="1" applyBorder="1" applyAlignment="1">
      <alignment horizontal="center" vertical="center" wrapText="1"/>
    </xf>
    <xf numFmtId="3" fontId="102" fillId="41" borderId="46" xfId="0" applyNumberFormat="1" applyFont="1" applyFill="1" applyBorder="1" applyAlignment="1">
      <alignment horizontal="center" vertical="center" wrapText="1"/>
    </xf>
    <xf numFmtId="3" fontId="27" fillId="37" borderId="68" xfId="0" applyNumberFormat="1" applyFont="1" applyFill="1" applyBorder="1" applyAlignment="1">
      <alignment horizontal="center" vertical="center" wrapText="1"/>
    </xf>
    <xf numFmtId="3" fontId="102" fillId="41" borderId="68" xfId="0" applyNumberFormat="1" applyFont="1" applyFill="1" applyBorder="1" applyAlignment="1">
      <alignment horizontal="center" vertical="center" wrapText="1"/>
    </xf>
    <xf numFmtId="3" fontId="27" fillId="0" borderId="59" xfId="0" applyNumberFormat="1" applyFont="1" applyBorder="1" applyAlignment="1">
      <alignment horizontal="center" vertical="center"/>
    </xf>
    <xf numFmtId="3" fontId="102" fillId="41" borderId="59" xfId="0" applyNumberFormat="1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3" fontId="102" fillId="41" borderId="40" xfId="0" applyNumberFormat="1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3" fontId="102" fillId="41" borderId="39" xfId="0" applyNumberFormat="1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3" fontId="27" fillId="36" borderId="40" xfId="0" applyNumberFormat="1" applyFont="1" applyFill="1" applyBorder="1" applyAlignment="1">
      <alignment horizontal="center" vertical="center"/>
    </xf>
    <xf numFmtId="3" fontId="27" fillId="36" borderId="68" xfId="0" applyNumberFormat="1" applyFont="1" applyFill="1" applyBorder="1" applyAlignment="1">
      <alignment horizontal="center" vertical="center"/>
    </xf>
    <xf numFmtId="3" fontId="27" fillId="36" borderId="59" xfId="0" applyNumberFormat="1" applyFont="1" applyFill="1" applyBorder="1" applyAlignment="1">
      <alignment horizontal="center" vertical="center"/>
    </xf>
    <xf numFmtId="3" fontId="1" fillId="41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3" fontId="1" fillId="43" borderId="24" xfId="0" applyNumberFormat="1" applyFont="1" applyFill="1" applyBorder="1" applyAlignment="1" applyProtection="1">
      <alignment horizontal="center" vertical="center"/>
      <protection/>
    </xf>
    <xf numFmtId="3" fontId="1" fillId="41" borderId="24" xfId="0" applyNumberFormat="1" applyFont="1" applyFill="1" applyBorder="1" applyAlignment="1" applyProtection="1">
      <alignment horizontal="center" vertical="center"/>
      <protection/>
    </xf>
    <xf numFmtId="3" fontId="1" fillId="43" borderId="24" xfId="0" applyNumberFormat="1" applyFont="1" applyFill="1" applyBorder="1" applyAlignment="1" applyProtection="1">
      <alignment horizontal="center" vertical="center"/>
      <protection locked="0"/>
    </xf>
    <xf numFmtId="3" fontId="1" fillId="43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 applyProtection="1">
      <alignment horizontal="center" vertical="center"/>
      <protection locked="0"/>
    </xf>
    <xf numFmtId="3" fontId="8" fillId="0" borderId="64" xfId="0" applyNumberFormat="1" applyFont="1" applyBorder="1" applyAlignment="1" applyProtection="1">
      <alignment horizontal="center" vertical="center"/>
      <protection locked="0"/>
    </xf>
    <xf numFmtId="3" fontId="0" fillId="0" borderId="24" xfId="0" applyNumberFormat="1" applyFont="1" applyBorder="1" applyAlignment="1" applyProtection="1">
      <alignment horizontal="center" vertical="center"/>
      <protection locked="0"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3" fontId="1" fillId="41" borderId="13" xfId="0" applyNumberFormat="1" applyFont="1" applyFill="1" applyBorder="1" applyAlignment="1">
      <alignment horizontal="center" vertical="center"/>
    </xf>
    <xf numFmtId="3" fontId="81" fillId="32" borderId="13" xfId="0" applyNumberFormat="1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43" borderId="13" xfId="0" applyNumberFormat="1" applyFont="1" applyFill="1" applyBorder="1" applyAlignment="1">
      <alignment horizontal="center" vertical="center"/>
    </xf>
    <xf numFmtId="3" fontId="1" fillId="43" borderId="15" xfId="0" applyNumberFormat="1" applyFont="1" applyFill="1" applyBorder="1" applyAlignment="1">
      <alignment horizontal="center" vertical="center"/>
    </xf>
    <xf numFmtId="3" fontId="1" fillId="41" borderId="12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>
      <alignment horizontal="center" vertical="center" wrapText="1"/>
    </xf>
    <xf numFmtId="3" fontId="1" fillId="35" borderId="13" xfId="0" applyNumberFormat="1" applyFont="1" applyFill="1" applyBorder="1" applyAlignment="1">
      <alignment horizontal="center" vertical="center" wrapText="1"/>
    </xf>
    <xf numFmtId="3" fontId="103" fillId="41" borderId="30" xfId="0" applyNumberFormat="1" applyFont="1" applyFill="1" applyBorder="1" applyAlignment="1">
      <alignment horizontal="center" vertical="center"/>
    </xf>
    <xf numFmtId="3" fontId="103" fillId="0" borderId="16" xfId="0" applyNumberFormat="1" applyFont="1" applyBorder="1" applyAlignment="1">
      <alignment horizontal="center" vertical="center"/>
    </xf>
    <xf numFmtId="3" fontId="102" fillId="0" borderId="23" xfId="0" applyNumberFormat="1" applyFont="1" applyBorder="1" applyAlignment="1">
      <alignment horizontal="center" vertical="center"/>
    </xf>
    <xf numFmtId="3" fontId="103" fillId="41" borderId="76" xfId="0" applyNumberFormat="1" applyFont="1" applyFill="1" applyBorder="1" applyAlignment="1">
      <alignment horizontal="center" vertical="center"/>
    </xf>
    <xf numFmtId="3" fontId="103" fillId="41" borderId="79" xfId="0" applyNumberFormat="1" applyFont="1" applyFill="1" applyBorder="1" applyAlignment="1">
      <alignment horizontal="center" vertical="center"/>
    </xf>
    <xf numFmtId="3" fontId="104" fillId="41" borderId="53" xfId="0" applyNumberFormat="1" applyFont="1" applyFill="1" applyBorder="1" applyAlignment="1">
      <alignment horizontal="center" vertical="center"/>
    </xf>
    <xf numFmtId="3" fontId="104" fillId="41" borderId="57" xfId="0" applyNumberFormat="1" applyFont="1" applyFill="1" applyBorder="1" applyAlignment="1">
      <alignment horizontal="center" vertical="center"/>
    </xf>
    <xf numFmtId="3" fontId="103" fillId="41" borderId="16" xfId="0" applyNumberFormat="1" applyFont="1" applyFill="1" applyBorder="1" applyAlignment="1">
      <alignment horizontal="center" vertical="center"/>
    </xf>
    <xf numFmtId="3" fontId="103" fillId="41" borderId="78" xfId="0" applyNumberFormat="1" applyFont="1" applyFill="1" applyBorder="1" applyAlignment="1">
      <alignment horizontal="center" vertical="center"/>
    </xf>
    <xf numFmtId="3" fontId="103" fillId="41" borderId="77" xfId="0" applyNumberFormat="1" applyFont="1" applyFill="1" applyBorder="1" applyAlignment="1">
      <alignment horizontal="center" vertical="center"/>
    </xf>
    <xf numFmtId="3" fontId="104" fillId="41" borderId="14" xfId="0" applyNumberFormat="1" applyFont="1" applyFill="1" applyBorder="1" applyAlignment="1">
      <alignment horizontal="center" vertical="center"/>
    </xf>
    <xf numFmtId="3" fontId="104" fillId="41" borderId="31" xfId="0" applyNumberFormat="1" applyFont="1" applyFill="1" applyBorder="1" applyAlignment="1">
      <alignment horizontal="center" vertical="center"/>
    </xf>
    <xf numFmtId="0" fontId="21" fillId="0" borderId="13" xfId="60" applyFont="1" applyBorder="1" applyAlignment="1">
      <alignment horizontal="left" vertical="center" wrapText="1"/>
      <protection/>
    </xf>
    <xf numFmtId="0" fontId="81" fillId="0" borderId="108" xfId="0" applyNumberFormat="1" applyFont="1" applyFill="1" applyBorder="1" applyAlignment="1" applyProtection="1">
      <alignment/>
      <protection/>
    </xf>
    <xf numFmtId="0" fontId="81" fillId="0" borderId="4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81" fillId="0" borderId="63" xfId="0" applyNumberFormat="1" applyFont="1" applyFill="1" applyBorder="1" applyAlignment="1" applyProtection="1">
      <alignment/>
      <protection/>
    </xf>
    <xf numFmtId="0" fontId="81" fillId="0" borderId="85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0" xfId="0" applyNumberFormat="1" applyFont="1" applyFill="1" applyBorder="1" applyAlignment="1" applyProtection="1">
      <alignment horizontal="left" vertical="center" wrapText="1"/>
      <protection/>
    </xf>
    <xf numFmtId="0" fontId="83" fillId="0" borderId="0" xfId="0" applyNumberFormat="1" applyFont="1" applyFill="1" applyBorder="1" applyAlignment="1" applyProtection="1">
      <alignment horizontal="center" vertical="center"/>
      <protection/>
    </xf>
    <xf numFmtId="0" fontId="83" fillId="0" borderId="104" xfId="0" applyNumberFormat="1" applyFont="1" applyFill="1" applyBorder="1" applyAlignment="1" applyProtection="1">
      <alignment horizontal="center" vertical="center"/>
      <protection/>
    </xf>
    <xf numFmtId="0" fontId="83" fillId="0" borderId="25" xfId="0" applyNumberFormat="1" applyFont="1" applyFill="1" applyBorder="1" applyAlignment="1" applyProtection="1">
      <alignment horizontal="left" vertical="center" wrapText="1"/>
      <protection/>
    </xf>
    <xf numFmtId="0" fontId="83" fillId="0" borderId="109" xfId="0" applyNumberFormat="1" applyFont="1" applyFill="1" applyBorder="1" applyAlignment="1" applyProtection="1">
      <alignment horizontal="right" vertical="center" wrapText="1"/>
      <protection/>
    </xf>
    <xf numFmtId="0" fontId="83" fillId="0" borderId="39" xfId="0" applyNumberFormat="1" applyFont="1" applyFill="1" applyBorder="1" applyAlignment="1" applyProtection="1">
      <alignment horizontal="right" vertical="center" wrapText="1"/>
      <protection/>
    </xf>
    <xf numFmtId="0" fontId="83" fillId="0" borderId="39" xfId="0" applyNumberFormat="1" applyFont="1" applyFill="1" applyBorder="1" applyAlignment="1" applyProtection="1">
      <alignment horizontal="center" vertical="center" wrapText="1"/>
      <protection/>
    </xf>
    <xf numFmtId="0" fontId="83" fillId="0" borderId="40" xfId="0" applyNumberFormat="1" applyFont="1" applyFill="1" applyBorder="1" applyAlignment="1" applyProtection="1">
      <alignment horizontal="center" vertical="center" wrapText="1"/>
      <protection/>
    </xf>
    <xf numFmtId="3" fontId="83" fillId="0" borderId="39" xfId="0" applyNumberFormat="1" applyFont="1" applyFill="1" applyBorder="1" applyAlignment="1" applyProtection="1">
      <alignment horizontal="left" vertical="center" wrapText="1"/>
      <protection/>
    </xf>
    <xf numFmtId="0" fontId="105" fillId="0" borderId="40" xfId="0" applyNumberFormat="1" applyFont="1" applyFill="1" applyBorder="1" applyAlignment="1" applyProtection="1">
      <alignment/>
      <protection/>
    </xf>
    <xf numFmtId="3" fontId="84" fillId="0" borderId="26" xfId="0" applyNumberFormat="1" applyFont="1" applyFill="1" applyBorder="1" applyAlignment="1" applyProtection="1">
      <alignment horizontal="center" vertical="center"/>
      <protection/>
    </xf>
    <xf numFmtId="3" fontId="84" fillId="0" borderId="18" xfId="0" applyNumberFormat="1" applyFont="1" applyFill="1" applyBorder="1" applyAlignment="1" applyProtection="1">
      <alignment horizontal="center" vertical="center"/>
      <protection/>
    </xf>
    <xf numFmtId="3" fontId="1" fillId="37" borderId="13" xfId="0" applyNumberFormat="1" applyFont="1" applyFill="1" applyBorder="1" applyAlignment="1">
      <alignment horizontal="center" vertical="center"/>
    </xf>
    <xf numFmtId="3" fontId="1" fillId="35" borderId="24" xfId="0" applyNumberFormat="1" applyFont="1" applyFill="1" applyBorder="1" applyAlignment="1">
      <alignment vertical="center" wrapText="1"/>
    </xf>
    <xf numFmtId="3" fontId="1" fillId="37" borderId="24" xfId="0" applyNumberFormat="1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35" borderId="13" xfId="0" applyNumberFormat="1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 horizontal="center"/>
    </xf>
    <xf numFmtId="3" fontId="3" fillId="0" borderId="30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3" fontId="3" fillId="0" borderId="23" xfId="60" applyNumberFormat="1" applyFont="1" applyFill="1" applyBorder="1" applyAlignment="1">
      <alignment horizontal="center" vertical="center"/>
      <protection/>
    </xf>
    <xf numFmtId="3" fontId="3" fillId="0" borderId="25" xfId="60" applyNumberFormat="1" applyFont="1" applyFill="1" applyBorder="1" applyAlignment="1">
      <alignment horizontal="center" vertical="center"/>
      <protection/>
    </xf>
    <xf numFmtId="3" fontId="3" fillId="0" borderId="13" xfId="60" applyNumberFormat="1" applyFont="1" applyFill="1" applyBorder="1" applyAlignment="1">
      <alignment horizontal="center" vertical="center"/>
      <protection/>
    </xf>
    <xf numFmtId="3" fontId="3" fillId="0" borderId="24" xfId="60" applyNumberFormat="1" applyFont="1" applyFill="1" applyBorder="1" applyAlignment="1">
      <alignment horizontal="center" vertical="center"/>
      <protection/>
    </xf>
    <xf numFmtId="3" fontId="3" fillId="37" borderId="21" xfId="60" applyNumberFormat="1" applyFont="1" applyFill="1" applyBorder="1" applyAlignment="1">
      <alignment horizontal="center" vertical="center"/>
      <protection/>
    </xf>
    <xf numFmtId="3" fontId="3" fillId="37" borderId="53" xfId="60" applyNumberFormat="1" applyFont="1" applyFill="1" applyBorder="1" applyAlignment="1">
      <alignment horizontal="center" vertical="center"/>
      <protection/>
    </xf>
    <xf numFmtId="3" fontId="3" fillId="0" borderId="110" xfId="60" applyNumberFormat="1" applyFont="1" applyFill="1" applyBorder="1" applyAlignment="1">
      <alignment horizontal="center" vertical="center"/>
      <protection/>
    </xf>
    <xf numFmtId="3" fontId="3" fillId="37" borderId="14" xfId="60" applyNumberFormat="1" applyFont="1" applyFill="1" applyBorder="1" applyAlignment="1">
      <alignment horizontal="center" vertical="center"/>
      <protection/>
    </xf>
    <xf numFmtId="3" fontId="3" fillId="0" borderId="64" xfId="60" applyNumberFormat="1" applyFont="1" applyFill="1" applyBorder="1" applyAlignment="1">
      <alignment horizontal="center" vertical="center"/>
      <protection/>
    </xf>
    <xf numFmtId="3" fontId="92" fillId="0" borderId="44" xfId="0" applyNumberFormat="1" applyFont="1" applyBorder="1" applyAlignment="1">
      <alignment horizontal="center" vertical="center"/>
    </xf>
    <xf numFmtId="3" fontId="92" fillId="0" borderId="25" xfId="0" applyNumberFormat="1" applyFont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3" fontId="92" fillId="0" borderId="26" xfId="0" applyNumberFormat="1" applyFont="1" applyBorder="1" applyAlignment="1">
      <alignment horizontal="center" vertical="center"/>
    </xf>
    <xf numFmtId="3" fontId="96" fillId="0" borderId="18" xfId="0" applyNumberFormat="1" applyFont="1" applyBorder="1" applyAlignment="1">
      <alignment horizontal="center" vertical="center"/>
    </xf>
    <xf numFmtId="3" fontId="96" fillId="0" borderId="19" xfId="0" applyNumberFormat="1" applyFont="1" applyBorder="1" applyAlignment="1">
      <alignment horizontal="center" vertical="center"/>
    </xf>
    <xf numFmtId="3" fontId="92" fillId="0" borderId="44" xfId="0" applyNumberFormat="1" applyFont="1" applyBorder="1" applyAlignment="1">
      <alignment horizontal="center" vertical="center"/>
    </xf>
    <xf numFmtId="3" fontId="96" fillId="0" borderId="13" xfId="0" applyNumberFormat="1" applyFont="1" applyBorder="1" applyAlignment="1">
      <alignment horizontal="center" vertical="center"/>
    </xf>
    <xf numFmtId="3" fontId="96" fillId="0" borderId="26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98" fillId="0" borderId="96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44" xfId="0" applyNumberFormat="1" applyFont="1" applyFill="1" applyBorder="1" applyAlignment="1" applyProtection="1">
      <alignment horizontal="center" vertical="center"/>
      <protection locked="0"/>
    </xf>
    <xf numFmtId="0" fontId="98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30" xfId="0" applyNumberFormat="1" applyFont="1" applyFill="1" applyBorder="1" applyAlignment="1" applyProtection="1">
      <alignment horizontal="center" vertical="center"/>
      <protection locked="0"/>
    </xf>
    <xf numFmtId="0" fontId="98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111" xfId="0" applyNumberFormat="1" applyFont="1" applyFill="1" applyBorder="1" applyAlignment="1" applyProtection="1">
      <alignment horizontal="center" vertical="center" wrapText="1"/>
      <protection/>
    </xf>
    <xf numFmtId="0" fontId="83" fillId="0" borderId="16" xfId="0" applyNumberFormat="1" applyFont="1" applyFill="1" applyBorder="1" applyAlignment="1" applyProtection="1">
      <alignment horizontal="center" vertical="center" wrapText="1"/>
      <protection/>
    </xf>
    <xf numFmtId="3" fontId="83" fillId="0" borderId="59" xfId="0" applyNumberFormat="1" applyFont="1" applyFill="1" applyBorder="1" applyAlignment="1" applyProtection="1">
      <alignment horizontal="right" vertical="center" wrapText="1"/>
      <protection/>
    </xf>
    <xf numFmtId="0" fontId="83" fillId="0" borderId="46" xfId="0" applyNumberFormat="1" applyFont="1" applyFill="1" applyBorder="1" applyAlignment="1" applyProtection="1">
      <alignment horizontal="left" vertical="center" wrapText="1"/>
      <protection/>
    </xf>
    <xf numFmtId="0" fontId="83" fillId="0" borderId="15" xfId="0" applyNumberFormat="1" applyFont="1" applyFill="1" applyBorder="1" applyAlignment="1" applyProtection="1">
      <alignment horizontal="left" vertical="center" wrapText="1"/>
      <protection/>
    </xf>
    <xf numFmtId="0" fontId="83" fillId="0" borderId="16" xfId="0" applyNumberFormat="1" applyFont="1" applyFill="1" applyBorder="1" applyAlignment="1" applyProtection="1">
      <alignment horizontal="left" vertical="center" wrapText="1"/>
      <protection/>
    </xf>
    <xf numFmtId="0" fontId="83" fillId="0" borderId="15" xfId="0" applyNumberFormat="1" applyFont="1" applyFill="1" applyBorder="1" applyAlignment="1" applyProtection="1">
      <alignment horizontal="center" vertical="center"/>
      <protection/>
    </xf>
    <xf numFmtId="0" fontId="8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15" xfId="0" applyNumberFormat="1" applyFont="1" applyFill="1" applyBorder="1" applyAlignment="1" applyProtection="1">
      <alignment horizontal="center" vertical="center" wrapText="1"/>
      <protection/>
    </xf>
    <xf numFmtId="3" fontId="79" fillId="0" borderId="46" xfId="0" applyNumberFormat="1" applyFont="1" applyBorder="1" applyAlignment="1">
      <alignment/>
    </xf>
    <xf numFmtId="3" fontId="79" fillId="0" borderId="39" xfId="0" applyNumberFormat="1" applyFont="1" applyBorder="1" applyAlignment="1">
      <alignment/>
    </xf>
    <xf numFmtId="3" fontId="79" fillId="0" borderId="36" xfId="0" applyNumberFormat="1" applyFont="1" applyBorder="1" applyAlignment="1">
      <alignment/>
    </xf>
    <xf numFmtId="3" fontId="79" fillId="0" borderId="96" xfId="0" applyNumberFormat="1" applyFont="1" applyBorder="1" applyAlignment="1">
      <alignment/>
    </xf>
    <xf numFmtId="3" fontId="79" fillId="37" borderId="68" xfId="0" applyNumberFormat="1" applyFont="1" applyFill="1" applyBorder="1" applyAlignment="1">
      <alignment horizontal="center" vertical="center" wrapText="1"/>
    </xf>
    <xf numFmtId="3" fontId="79" fillId="0" borderId="59" xfId="0" applyNumberFormat="1" applyFont="1" applyBorder="1" applyAlignment="1">
      <alignment horizontal="center" vertical="center"/>
    </xf>
    <xf numFmtId="3" fontId="79" fillId="36" borderId="68" xfId="0" applyNumberFormat="1" applyFont="1" applyFill="1" applyBorder="1" applyAlignment="1">
      <alignment horizontal="center" vertical="center"/>
    </xf>
    <xf numFmtId="3" fontId="79" fillId="36" borderId="59" xfId="0" applyNumberFormat="1" applyFont="1" applyFill="1" applyBorder="1" applyAlignment="1">
      <alignment horizontal="center" vertical="center"/>
    </xf>
    <xf numFmtId="3" fontId="79" fillId="37" borderId="46" xfId="0" applyNumberFormat="1" applyFont="1" applyFill="1" applyBorder="1" applyAlignment="1">
      <alignment horizontal="center" vertical="center" wrapText="1"/>
    </xf>
    <xf numFmtId="3" fontId="79" fillId="36" borderId="40" xfId="0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3" fontId="0" fillId="44" borderId="14" xfId="0" applyNumberFormat="1" applyFont="1" applyFill="1" applyBorder="1" applyAlignment="1">
      <alignment horizontal="center" vertical="center"/>
    </xf>
    <xf numFmtId="0" fontId="3" fillId="0" borderId="15" xfId="60" applyFont="1" applyFill="1" applyBorder="1" applyAlignment="1">
      <alignment horizontal="left" vertical="center"/>
      <protection/>
    </xf>
    <xf numFmtId="0" fontId="18" fillId="0" borderId="13" xfId="60" applyFont="1" applyFill="1" applyBorder="1" applyAlignment="1">
      <alignment horizontal="left" vertical="center"/>
      <protection/>
    </xf>
    <xf numFmtId="3" fontId="18" fillId="0" borderId="13" xfId="44" applyNumberFormat="1" applyFont="1" applyFill="1" applyBorder="1" applyAlignment="1">
      <alignment horizontal="center" vertical="center"/>
    </xf>
    <xf numFmtId="0" fontId="18" fillId="0" borderId="13" xfId="60" applyFont="1" applyFill="1" applyBorder="1" applyAlignment="1">
      <alignment horizontal="left" vertical="center" wrapText="1"/>
      <protection/>
    </xf>
    <xf numFmtId="3" fontId="18" fillId="0" borderId="15" xfId="44" applyNumberFormat="1" applyFont="1" applyFill="1" applyBorder="1" applyAlignment="1">
      <alignment horizontal="center" vertical="center"/>
    </xf>
    <xf numFmtId="0" fontId="18" fillId="0" borderId="15" xfId="60" applyFont="1" applyFill="1" applyBorder="1" applyAlignment="1">
      <alignment horizontal="left" vertical="center"/>
      <protection/>
    </xf>
    <xf numFmtId="0" fontId="18" fillId="0" borderId="89" xfId="60" applyFont="1" applyFill="1" applyBorder="1" applyAlignment="1">
      <alignment horizontal="left" vertical="center" wrapText="1"/>
      <protection/>
    </xf>
    <xf numFmtId="0" fontId="98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27" fillId="36" borderId="59" xfId="0" applyNumberFormat="1" applyFont="1" applyFill="1" applyBorder="1" applyAlignment="1">
      <alignment horizontal="right"/>
    </xf>
    <xf numFmtId="3" fontId="79" fillId="36" borderId="59" xfId="0" applyNumberFormat="1" applyFont="1" applyFill="1" applyBorder="1" applyAlignment="1">
      <alignment horizontal="right"/>
    </xf>
    <xf numFmtId="0" fontId="79" fillId="36" borderId="59" xfId="0" applyFont="1" applyFill="1" applyBorder="1" applyAlignment="1">
      <alignment horizontal="right"/>
    </xf>
    <xf numFmtId="10" fontId="79" fillId="0" borderId="39" xfId="0" applyNumberFormat="1" applyFont="1" applyBorder="1" applyAlignment="1">
      <alignment/>
    </xf>
    <xf numFmtId="3" fontId="102" fillId="41" borderId="59" xfId="0" applyNumberFormat="1" applyFont="1" applyFill="1" applyBorder="1" applyAlignment="1">
      <alignment horizontal="right"/>
    </xf>
    <xf numFmtId="3" fontId="102" fillId="41" borderId="11" xfId="0" applyNumberFormat="1" applyFont="1" applyFill="1" applyBorder="1" applyAlignment="1">
      <alignment horizontal="center" vertical="center"/>
    </xf>
    <xf numFmtId="3" fontId="103" fillId="41" borderId="44" xfId="0" applyNumberFormat="1" applyFont="1" applyFill="1" applyBorder="1" applyAlignment="1">
      <alignment horizontal="center" vertical="center"/>
    </xf>
    <xf numFmtId="3" fontId="103" fillId="41" borderId="19" xfId="0" applyNumberFormat="1" applyFont="1" applyFill="1" applyBorder="1" applyAlignment="1">
      <alignment horizontal="center" vertical="center"/>
    </xf>
    <xf numFmtId="3" fontId="103" fillId="41" borderId="18" xfId="0" applyNumberFormat="1" applyFont="1" applyFill="1" applyBorder="1" applyAlignment="1">
      <alignment horizontal="center" vertical="center"/>
    </xf>
    <xf numFmtId="3" fontId="103" fillId="41" borderId="25" xfId="0" applyNumberFormat="1" applyFont="1" applyFill="1" applyBorder="1" applyAlignment="1">
      <alignment horizontal="center" vertical="center"/>
    </xf>
    <xf numFmtId="3" fontId="103" fillId="41" borderId="26" xfId="0" applyNumberFormat="1" applyFont="1" applyFill="1" applyBorder="1" applyAlignment="1">
      <alignment horizontal="center" vertical="center"/>
    </xf>
    <xf numFmtId="3" fontId="103" fillId="41" borderId="23" xfId="0" applyNumberFormat="1" applyFont="1" applyFill="1" applyBorder="1" applyAlignment="1">
      <alignment horizontal="center" vertical="center"/>
    </xf>
    <xf numFmtId="3" fontId="103" fillId="41" borderId="36" xfId="0" applyNumberFormat="1" applyFont="1" applyFill="1" applyBorder="1" applyAlignment="1">
      <alignment horizontal="center" vertical="center"/>
    </xf>
    <xf numFmtId="3" fontId="103" fillId="41" borderId="61" xfId="0" applyNumberFormat="1" applyFont="1" applyFill="1" applyBorder="1" applyAlignment="1">
      <alignment horizontal="center" vertical="center"/>
    </xf>
    <xf numFmtId="3" fontId="102" fillId="0" borderId="30" xfId="0" applyNumberFormat="1" applyFont="1" applyBorder="1" applyAlignment="1">
      <alignment horizontal="center" vertical="center"/>
    </xf>
    <xf numFmtId="3" fontId="102" fillId="0" borderId="25" xfId="0" applyNumberFormat="1" applyFont="1" applyBorder="1" applyAlignment="1">
      <alignment horizontal="center" vertical="center"/>
    </xf>
    <xf numFmtId="3" fontId="102" fillId="0" borderId="13" xfId="0" applyNumberFormat="1" applyFont="1" applyBorder="1" applyAlignment="1">
      <alignment horizontal="center" vertical="center"/>
    </xf>
    <xf numFmtId="3" fontId="102" fillId="41" borderId="81" xfId="0" applyNumberFormat="1" applyFont="1" applyFill="1" applyBorder="1" applyAlignment="1">
      <alignment horizontal="center" vertical="center"/>
    </xf>
    <xf numFmtId="3" fontId="103" fillId="41" borderId="37" xfId="0" applyNumberFormat="1" applyFont="1" applyFill="1" applyBorder="1" applyAlignment="1">
      <alignment horizontal="center" vertical="center"/>
    </xf>
    <xf numFmtId="3" fontId="103" fillId="41" borderId="41" xfId="0" applyNumberFormat="1" applyFont="1" applyFill="1" applyBorder="1" applyAlignment="1">
      <alignment horizontal="center" vertical="center"/>
    </xf>
    <xf numFmtId="3" fontId="102" fillId="0" borderId="44" xfId="0" applyNumberFormat="1" applyFont="1" applyBorder="1" applyAlignment="1">
      <alignment horizontal="center" vertical="center"/>
    </xf>
    <xf numFmtId="3" fontId="102" fillId="0" borderId="19" xfId="0" applyNumberFormat="1" applyFont="1" applyBorder="1" applyAlignment="1">
      <alignment horizontal="center" vertical="center"/>
    </xf>
    <xf numFmtId="3" fontId="102" fillId="41" borderId="23" xfId="0" applyNumberFormat="1" applyFont="1" applyFill="1" applyBorder="1" applyAlignment="1">
      <alignment horizontal="center" vertical="center"/>
    </xf>
    <xf numFmtId="3" fontId="103" fillId="0" borderId="36" xfId="0" applyNumberFormat="1" applyFont="1" applyFill="1" applyBorder="1" applyAlignment="1">
      <alignment horizontal="center" vertical="center"/>
    </xf>
    <xf numFmtId="3" fontId="103" fillId="0" borderId="61" xfId="0" applyNumberFormat="1" applyFont="1" applyFill="1" applyBorder="1" applyAlignment="1">
      <alignment horizontal="center" vertical="center"/>
    </xf>
    <xf numFmtId="3" fontId="103" fillId="0" borderId="13" xfId="0" applyNumberFormat="1" applyFont="1" applyBorder="1" applyAlignment="1">
      <alignment horizontal="center" vertical="center"/>
    </xf>
    <xf numFmtId="3" fontId="96" fillId="0" borderId="44" xfId="0" applyNumberFormat="1" applyFont="1" applyBorder="1" applyAlignment="1">
      <alignment horizontal="center" vertical="center"/>
    </xf>
    <xf numFmtId="3" fontId="103" fillId="0" borderId="18" xfId="0" applyNumberFormat="1" applyFont="1" applyBorder="1" applyAlignment="1">
      <alignment horizontal="center" vertical="center"/>
    </xf>
    <xf numFmtId="3" fontId="103" fillId="0" borderId="13" xfId="0" applyNumberFormat="1" applyFont="1" applyBorder="1" applyAlignment="1">
      <alignment horizontal="center" vertical="center"/>
    </xf>
    <xf numFmtId="3" fontId="103" fillId="0" borderId="23" xfId="0" applyNumberFormat="1" applyFont="1" applyBorder="1" applyAlignment="1">
      <alignment horizontal="center" vertical="center"/>
    </xf>
    <xf numFmtId="3" fontId="103" fillId="0" borderId="24" xfId="0" applyNumberFormat="1" applyFont="1" applyBorder="1" applyAlignment="1">
      <alignment horizontal="center" vertical="center"/>
    </xf>
    <xf numFmtId="3" fontId="103" fillId="0" borderId="44" xfId="0" applyNumberFormat="1" applyFont="1" applyBorder="1" applyAlignment="1">
      <alignment horizontal="center" vertical="center"/>
    </xf>
    <xf numFmtId="3" fontId="103" fillId="0" borderId="19" xfId="0" applyNumberFormat="1" applyFont="1" applyBorder="1" applyAlignment="1">
      <alignment horizontal="center" vertical="center"/>
    </xf>
    <xf numFmtId="3" fontId="103" fillId="0" borderId="16" xfId="0" applyNumberFormat="1" applyFont="1" applyBorder="1" applyAlignment="1">
      <alignment horizontal="center" vertical="center"/>
    </xf>
    <xf numFmtId="3" fontId="103" fillId="0" borderId="25" xfId="0" applyNumberFormat="1" applyFont="1" applyBorder="1" applyAlignment="1">
      <alignment horizontal="center" vertical="center"/>
    </xf>
    <xf numFmtId="3" fontId="104" fillId="0" borderId="26" xfId="0" applyNumberFormat="1" applyFont="1" applyBorder="1" applyAlignment="1">
      <alignment horizontal="center" vertical="center"/>
    </xf>
    <xf numFmtId="0" fontId="98" fillId="0" borderId="90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10" fillId="32" borderId="25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0" fillId="0" borderId="6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" fillId="0" borderId="112" xfId="0" applyNumberFormat="1" applyFont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8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13" xfId="0" applyFont="1" applyFill="1" applyBorder="1" applyAlignment="1">
      <alignment horizontal="center" vertical="center" wrapText="1"/>
    </xf>
    <xf numFmtId="3" fontId="1" fillId="35" borderId="90" xfId="0" applyNumberFormat="1" applyFont="1" applyFill="1" applyBorder="1" applyAlignment="1">
      <alignment horizontal="center" vertical="center" wrapText="1"/>
    </xf>
    <xf numFmtId="0" fontId="1" fillId="35" borderId="114" xfId="0" applyFont="1" applyFill="1" applyBorder="1" applyAlignment="1">
      <alignment horizontal="center" vertical="center" wrapText="1"/>
    </xf>
    <xf numFmtId="3" fontId="1" fillId="35" borderId="64" xfId="0" applyNumberFormat="1" applyFont="1" applyFill="1" applyBorder="1" applyAlignment="1">
      <alignment horizontal="center" vertical="center" wrapText="1"/>
    </xf>
    <xf numFmtId="0" fontId="1" fillId="35" borderId="115" xfId="0" applyFont="1" applyFill="1" applyBorder="1" applyAlignment="1">
      <alignment horizontal="center" vertical="center" wrapText="1"/>
    </xf>
    <xf numFmtId="0" fontId="88" fillId="37" borderId="0" xfId="0" applyNumberFormat="1" applyFont="1" applyFill="1" applyBorder="1" applyAlignment="1" applyProtection="1">
      <alignment horizontal="center" vertical="center" wrapText="1"/>
      <protection/>
    </xf>
    <xf numFmtId="0" fontId="82" fillId="34" borderId="116" xfId="0" applyNumberFormat="1" applyFont="1" applyFill="1" applyBorder="1" applyAlignment="1" applyProtection="1">
      <alignment horizontal="center" vertical="center" wrapText="1"/>
      <protection/>
    </xf>
    <xf numFmtId="0" fontId="82" fillId="34" borderId="117" xfId="0" applyNumberFormat="1" applyFont="1" applyFill="1" applyBorder="1" applyAlignment="1" applyProtection="1">
      <alignment horizontal="center" vertical="center" wrapText="1"/>
      <protection/>
    </xf>
    <xf numFmtId="0" fontId="82" fillId="34" borderId="118" xfId="0" applyNumberFormat="1" applyFont="1" applyFill="1" applyBorder="1" applyAlignment="1" applyProtection="1">
      <alignment horizontal="center" vertical="center" wrapText="1"/>
      <protection/>
    </xf>
    <xf numFmtId="0" fontId="82" fillId="34" borderId="119" xfId="0" applyNumberFormat="1" applyFont="1" applyFill="1" applyBorder="1" applyAlignment="1" applyProtection="1">
      <alignment horizontal="center" vertical="center" wrapText="1"/>
      <protection/>
    </xf>
    <xf numFmtId="0" fontId="82" fillId="34" borderId="120" xfId="0" applyNumberFormat="1" applyFont="1" applyFill="1" applyBorder="1" applyAlignment="1" applyProtection="1">
      <alignment horizontal="center" vertical="center" wrapText="1"/>
      <protection/>
    </xf>
    <xf numFmtId="0" fontId="82" fillId="34" borderId="114" xfId="0" applyNumberFormat="1" applyFont="1" applyFill="1" applyBorder="1" applyAlignment="1" applyProtection="1">
      <alignment horizontal="center" vertical="center" wrapText="1"/>
      <protection/>
    </xf>
    <xf numFmtId="0" fontId="82" fillId="34" borderId="121" xfId="0" applyNumberFormat="1" applyFont="1" applyFill="1" applyBorder="1" applyAlignment="1" applyProtection="1">
      <alignment horizontal="center" vertical="center" wrapText="1"/>
      <protection/>
    </xf>
    <xf numFmtId="0" fontId="82" fillId="34" borderId="122" xfId="0" applyNumberFormat="1" applyFont="1" applyFill="1" applyBorder="1" applyAlignment="1" applyProtection="1">
      <alignment horizontal="center" vertical="center" wrapText="1"/>
      <protection/>
    </xf>
    <xf numFmtId="0" fontId="82" fillId="34" borderId="123" xfId="0" applyNumberFormat="1" applyFont="1" applyFill="1" applyBorder="1" applyAlignment="1" applyProtection="1">
      <alignment horizontal="center" vertical="center" wrapText="1"/>
      <protection/>
    </xf>
    <xf numFmtId="0" fontId="82" fillId="34" borderId="68" xfId="0" applyNumberFormat="1" applyFont="1" applyFill="1" applyBorder="1" applyAlignment="1" applyProtection="1">
      <alignment horizontal="center" vertical="center" wrapText="1"/>
      <protection/>
    </xf>
    <xf numFmtId="0" fontId="82" fillId="34" borderId="105" xfId="0" applyNumberFormat="1" applyFont="1" applyFill="1" applyBorder="1" applyAlignment="1" applyProtection="1">
      <alignment horizontal="center" vertical="center" wrapText="1"/>
      <protection/>
    </xf>
    <xf numFmtId="0" fontId="82" fillId="34" borderId="124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NumberFormat="1" applyFont="1" applyFill="1" applyAlignment="1" applyProtection="1">
      <alignment horizontal="right"/>
      <protection hidden="1"/>
    </xf>
    <xf numFmtId="0" fontId="106" fillId="37" borderId="0" xfId="0" applyNumberFormat="1" applyFont="1" applyFill="1" applyBorder="1" applyAlignment="1" applyProtection="1">
      <alignment horizontal="center" vertical="center"/>
      <protection locked="0"/>
    </xf>
    <xf numFmtId="0" fontId="82" fillId="35" borderId="120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5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6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7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8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9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79" fillId="36" borderId="130" xfId="0" applyFont="1" applyFill="1" applyBorder="1" applyAlignment="1">
      <alignment horizontal="right"/>
    </xf>
    <xf numFmtId="0" fontId="79" fillId="36" borderId="48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91" fillId="0" borderId="0" xfId="0" applyFont="1" applyAlignment="1">
      <alignment horizontal="right"/>
    </xf>
    <xf numFmtId="0" fontId="10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6" borderId="68" xfId="0" applyFont="1" applyFill="1" applyBorder="1" applyAlignment="1">
      <alignment horizontal="left" vertical="center"/>
    </xf>
    <xf numFmtId="0" fontId="0" fillId="36" borderId="60" xfId="0" applyFont="1" applyFill="1" applyBorder="1" applyAlignment="1">
      <alignment horizontal="left" vertical="center"/>
    </xf>
    <xf numFmtId="0" fontId="0" fillId="0" borderId="131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36" borderId="87" xfId="0" applyFont="1" applyFill="1" applyBorder="1" applyAlignment="1">
      <alignment horizontal="center"/>
    </xf>
    <xf numFmtId="0" fontId="0" fillId="36" borderId="61" xfId="0" applyFont="1" applyFill="1" applyBorder="1" applyAlignment="1">
      <alignment horizontal="center"/>
    </xf>
    <xf numFmtId="0" fontId="0" fillId="0" borderId="123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79" fillId="37" borderId="0" xfId="0" applyFont="1" applyFill="1" applyBorder="1" applyAlignment="1">
      <alignment horizontal="left" wrapText="1"/>
    </xf>
    <xf numFmtId="0" fontId="0" fillId="0" borderId="132" xfId="0" applyFont="1" applyBorder="1" applyAlignment="1">
      <alignment horizontal="left"/>
    </xf>
    <xf numFmtId="0" fontId="0" fillId="0" borderId="96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12" fillId="35" borderId="106" xfId="0" applyFont="1" applyFill="1" applyBorder="1" applyAlignment="1">
      <alignment horizontal="center" vertical="center" wrapText="1"/>
    </xf>
    <xf numFmtId="0" fontId="12" fillId="35" borderId="133" xfId="0" applyFont="1" applyFill="1" applyBorder="1" applyAlignment="1">
      <alignment horizontal="center" vertical="center" wrapText="1"/>
    </xf>
    <xf numFmtId="0" fontId="12" fillId="35" borderId="96" xfId="0" applyFont="1" applyFill="1" applyBorder="1" applyAlignment="1">
      <alignment horizontal="center" vertical="center" wrapText="1"/>
    </xf>
    <xf numFmtId="3" fontId="12" fillId="35" borderId="71" xfId="0" applyNumberFormat="1" applyFont="1" applyFill="1" applyBorder="1" applyAlignment="1">
      <alignment horizontal="center" vertical="center" wrapText="1"/>
    </xf>
    <xf numFmtId="3" fontId="12" fillId="35" borderId="44" xfId="0" applyNumberFormat="1" applyFont="1" applyFill="1" applyBorder="1" applyAlignment="1">
      <alignment horizontal="center" vertical="center" wrapText="1"/>
    </xf>
    <xf numFmtId="0" fontId="12" fillId="35" borderId="88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12" fillId="35" borderId="88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9" fontId="10" fillId="32" borderId="27" xfId="0" applyNumberFormat="1" applyFont="1" applyFill="1" applyBorder="1" applyAlignment="1">
      <alignment horizontal="center" vertical="center" wrapText="1"/>
    </xf>
    <xf numFmtId="3" fontId="0" fillId="0" borderId="64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1" fillId="35" borderId="8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71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/>
    </xf>
    <xf numFmtId="0" fontId="11" fillId="35" borderId="88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0" fillId="33" borderId="88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3" fontId="0" fillId="33" borderId="112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44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/>
    </xf>
    <xf numFmtId="3" fontId="10" fillId="35" borderId="14" xfId="0" applyNumberFormat="1" applyFont="1" applyFill="1" applyBorder="1" applyAlignment="1">
      <alignment horizontal="center"/>
    </xf>
    <xf numFmtId="3" fontId="10" fillId="35" borderId="64" xfId="0" applyNumberFormat="1" applyFont="1" applyFill="1" applyBorder="1" applyAlignment="1">
      <alignment horizontal="center"/>
    </xf>
    <xf numFmtId="3" fontId="10" fillId="35" borderId="31" xfId="0" applyNumberFormat="1" applyFont="1" applyFill="1" applyBorder="1" applyAlignment="1">
      <alignment horizontal="center"/>
    </xf>
    <xf numFmtId="0" fontId="10" fillId="35" borderId="89" xfId="0" applyFont="1" applyFill="1" applyBorder="1" applyAlignment="1">
      <alignment horizontal="center" vertical="center" wrapText="1"/>
    </xf>
    <xf numFmtId="0" fontId="10" fillId="35" borderId="134" xfId="0" applyFont="1" applyFill="1" applyBorder="1" applyAlignment="1">
      <alignment horizontal="center" vertical="center" wrapText="1"/>
    </xf>
    <xf numFmtId="0" fontId="12" fillId="35" borderId="71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55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14" fillId="35" borderId="131" xfId="0" applyNumberFormat="1" applyFont="1" applyFill="1" applyBorder="1" applyAlignment="1">
      <alignment horizontal="center" vertical="center" wrapText="1"/>
    </xf>
    <xf numFmtId="2" fontId="14" fillId="35" borderId="58" xfId="0" applyNumberFormat="1" applyFont="1" applyFill="1" applyBorder="1" applyAlignment="1">
      <alignment horizontal="center" vertical="center" wrapText="1"/>
    </xf>
    <xf numFmtId="2" fontId="14" fillId="35" borderId="75" xfId="0" applyNumberFormat="1" applyFont="1" applyFill="1" applyBorder="1" applyAlignment="1">
      <alignment horizontal="center" vertical="center" wrapText="1"/>
    </xf>
    <xf numFmtId="2" fontId="14" fillId="35" borderId="135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0" fontId="14" fillId="35" borderId="132" xfId="0" applyFont="1" applyFill="1" applyBorder="1" applyAlignment="1">
      <alignment horizontal="center" vertical="center" wrapText="1"/>
    </xf>
    <xf numFmtId="0" fontId="14" fillId="35" borderId="133" xfId="0" applyFont="1" applyFill="1" applyBorder="1" applyAlignment="1">
      <alignment horizontal="center" vertical="center" wrapText="1"/>
    </xf>
    <xf numFmtId="0" fontId="14" fillId="35" borderId="9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35" borderId="55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66" xfId="60" applyFont="1" applyFill="1" applyBorder="1" applyAlignment="1">
      <alignment horizontal="center" vertical="center" wrapText="1"/>
      <protection/>
    </xf>
    <xf numFmtId="0" fontId="14" fillId="35" borderId="95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4" fillId="35" borderId="69" xfId="60" applyFont="1" applyFill="1" applyBorder="1" applyAlignment="1">
      <alignment horizontal="center" vertical="center" wrapText="1"/>
      <protection/>
    </xf>
    <xf numFmtId="0" fontId="14" fillId="35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5" borderId="88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2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4" fillId="35" borderId="70" xfId="60" applyFont="1" applyFill="1" applyBorder="1" applyAlignment="1">
      <alignment horizontal="center" vertical="center" wrapText="1"/>
      <protection/>
    </xf>
    <xf numFmtId="0" fontId="14" fillId="35" borderId="26" xfId="60" applyFont="1" applyFill="1" applyBorder="1" applyAlignment="1">
      <alignment horizontal="center" vertical="center" wrapText="1"/>
      <protection/>
    </xf>
    <xf numFmtId="0" fontId="14" fillId="35" borderId="45" xfId="60" applyFont="1" applyFill="1" applyBorder="1" applyAlignment="1">
      <alignment horizontal="center" vertical="center" wrapText="1"/>
      <protection/>
    </xf>
    <xf numFmtId="0" fontId="14" fillId="35" borderId="21" xfId="60" applyFont="1" applyFill="1" applyBorder="1" applyAlignment="1">
      <alignment horizontal="center" vertical="center" wrapText="1"/>
      <protection/>
    </xf>
    <xf numFmtId="0" fontId="107" fillId="0" borderId="0" xfId="61" applyFont="1" applyAlignment="1">
      <alignment horizontal="center" vertical="center" wrapText="1"/>
      <protection/>
    </xf>
    <xf numFmtId="0" fontId="108" fillId="0" borderId="0" xfId="61" applyFont="1" applyAlignment="1">
      <alignment horizontal="center" vertical="center" wrapText="1"/>
      <protection/>
    </xf>
    <xf numFmtId="3" fontId="91" fillId="35" borderId="82" xfId="61" applyNumberFormat="1" applyFont="1" applyFill="1" applyBorder="1" applyAlignment="1">
      <alignment horizontal="center" vertical="center"/>
      <protection/>
    </xf>
    <xf numFmtId="3" fontId="91" fillId="35" borderId="76" xfId="61" applyNumberFormat="1" applyFont="1" applyFill="1" applyBorder="1" applyAlignment="1">
      <alignment horizontal="center" vertical="center"/>
      <protection/>
    </xf>
    <xf numFmtId="0" fontId="91" fillId="35" borderId="71" xfId="61" applyFont="1" applyFill="1" applyBorder="1" applyAlignment="1">
      <alignment horizontal="center" vertical="center" wrapText="1"/>
      <protection/>
    </xf>
    <xf numFmtId="0" fontId="91" fillId="35" borderId="20" xfId="61" applyFont="1" applyFill="1" applyBorder="1" applyAlignment="1">
      <alignment horizontal="center" vertical="center" wrapText="1"/>
      <protection/>
    </xf>
    <xf numFmtId="0" fontId="91" fillId="35" borderId="88" xfId="61" applyFont="1" applyFill="1" applyBorder="1" applyAlignment="1">
      <alignment horizontal="center" vertical="center" wrapText="1"/>
      <protection/>
    </xf>
    <xf numFmtId="0" fontId="91" fillId="35" borderId="14" xfId="61" applyFont="1" applyFill="1" applyBorder="1" applyAlignment="1">
      <alignment horizontal="center" vertical="center" wrapText="1"/>
      <protection/>
    </xf>
    <xf numFmtId="0" fontId="3" fillId="35" borderId="82" xfId="0" applyFont="1" applyFill="1" applyBorder="1" applyAlignment="1">
      <alignment horizontal="center" vertical="center" wrapText="1"/>
    </xf>
    <xf numFmtId="0" fontId="3" fillId="35" borderId="7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35" borderId="132" xfId="0" applyFont="1" applyFill="1" applyBorder="1" applyAlignment="1">
      <alignment horizontal="right" vertical="center" wrapText="1"/>
    </xf>
    <xf numFmtId="0" fontId="14" fillId="35" borderId="70" xfId="0" applyFont="1" applyFill="1" applyBorder="1" applyAlignment="1">
      <alignment horizontal="right" vertical="center" wrapText="1"/>
    </xf>
    <xf numFmtId="0" fontId="14" fillId="35" borderId="87" xfId="0" applyFont="1" applyFill="1" applyBorder="1" applyAlignment="1">
      <alignment horizontal="right" vertical="center" wrapText="1"/>
    </xf>
    <xf numFmtId="0" fontId="14" fillId="35" borderId="26" xfId="0" applyFont="1" applyFill="1" applyBorder="1" applyAlignment="1">
      <alignment horizontal="right" vertical="center" wrapText="1"/>
    </xf>
    <xf numFmtId="0" fontId="14" fillId="35" borderId="82" xfId="0" applyFont="1" applyFill="1" applyBorder="1" applyAlignment="1">
      <alignment horizontal="right" vertical="center" wrapText="1"/>
    </xf>
    <xf numFmtId="0" fontId="14" fillId="35" borderId="76" xfId="0" applyFont="1" applyFill="1" applyBorder="1" applyAlignment="1">
      <alignment horizontal="right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83" xfId="0" applyFont="1" applyFill="1" applyBorder="1" applyAlignment="1">
      <alignment horizontal="center" vertical="center" wrapText="1"/>
    </xf>
    <xf numFmtId="0" fontId="3" fillId="35" borderId="88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75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35" borderId="72" xfId="60" applyFont="1" applyFill="1" applyBorder="1" applyAlignment="1">
      <alignment horizontal="center" vertical="center" wrapText="1"/>
      <protection/>
    </xf>
    <xf numFmtId="0" fontId="14" fillId="35" borderId="12" xfId="60" applyFont="1" applyFill="1" applyBorder="1" applyAlignment="1">
      <alignment horizontal="center" vertical="center" wrapText="1"/>
      <protection/>
    </xf>
    <xf numFmtId="0" fontId="14" fillId="39" borderId="11" xfId="60" applyFont="1" applyFill="1" applyBorder="1" applyAlignment="1">
      <alignment horizontal="center" vertical="center" wrapText="1"/>
      <protection/>
    </xf>
    <xf numFmtId="0" fontId="14" fillId="39" borderId="0" xfId="60" applyFont="1" applyFill="1" applyBorder="1" applyAlignment="1">
      <alignment horizontal="center" vertical="center" wrapText="1"/>
      <protection/>
    </xf>
    <xf numFmtId="0" fontId="14" fillId="40" borderId="123" xfId="60" applyFont="1" applyFill="1" applyBorder="1" applyAlignment="1">
      <alignment horizontal="center" vertical="center" wrapText="1"/>
      <protection/>
    </xf>
    <xf numFmtId="0" fontId="14" fillId="40" borderId="68" xfId="60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 wrapText="1"/>
    </xf>
    <xf numFmtId="0" fontId="4" fillId="35" borderId="72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18" fillId="35" borderId="69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0" fillId="35" borderId="64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74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92" fillId="35" borderId="74" xfId="0" applyFont="1" applyFill="1" applyBorder="1" applyAlignment="1">
      <alignment horizontal="center" vertical="center" wrapText="1"/>
    </xf>
    <xf numFmtId="0" fontId="92" fillId="35" borderId="53" xfId="0" applyFont="1" applyFill="1" applyBorder="1" applyAlignment="1">
      <alignment horizontal="center" vertical="center" wrapText="1"/>
    </xf>
    <xf numFmtId="0" fontId="92" fillId="35" borderId="64" xfId="0" applyFont="1" applyFill="1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 wrapText="1"/>
    </xf>
    <xf numFmtId="0" fontId="90" fillId="35" borderId="69" xfId="0" applyFont="1" applyFill="1" applyBorder="1" applyAlignment="1">
      <alignment horizontal="center" vertical="center" wrapText="1"/>
    </xf>
    <xf numFmtId="0" fontId="90" fillId="35" borderId="72" xfId="0" applyFont="1" applyFill="1" applyBorder="1" applyAlignment="1">
      <alignment horizontal="center" vertical="center" wrapText="1"/>
    </xf>
    <xf numFmtId="0" fontId="90" fillId="35" borderId="45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92" fillId="35" borderId="15" xfId="0" applyFont="1" applyFill="1" applyBorder="1" applyAlignment="1">
      <alignment horizontal="center" vertical="center" wrapText="1"/>
    </xf>
    <xf numFmtId="0" fontId="92" fillId="35" borderId="14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/>
    </xf>
    <xf numFmtId="0" fontId="13" fillId="35" borderId="72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92" fillId="35" borderId="46" xfId="0" applyFont="1" applyFill="1" applyBorder="1" applyAlignment="1">
      <alignment horizontal="center" vertical="center" wrapText="1"/>
    </xf>
    <xf numFmtId="0" fontId="90" fillId="35" borderId="39" xfId="0" applyFont="1" applyFill="1" applyBorder="1" applyAlignment="1">
      <alignment horizontal="center" vertical="center" wrapText="1"/>
    </xf>
    <xf numFmtId="0" fontId="90" fillId="35" borderId="61" xfId="0" applyFont="1" applyFill="1" applyBorder="1" applyAlignment="1">
      <alignment horizontal="center" vertical="center" wrapText="1"/>
    </xf>
    <xf numFmtId="0" fontId="109" fillId="35" borderId="70" xfId="0" applyFont="1" applyFill="1" applyBorder="1" applyAlignment="1">
      <alignment horizontal="center" vertical="center"/>
    </xf>
    <xf numFmtId="0" fontId="109" fillId="35" borderId="72" xfId="0" applyFont="1" applyFill="1" applyBorder="1" applyAlignment="1">
      <alignment horizontal="center" vertical="center"/>
    </xf>
    <xf numFmtId="0" fontId="109" fillId="35" borderId="45" xfId="0" applyFont="1" applyFill="1" applyBorder="1" applyAlignment="1">
      <alignment horizontal="center" vertical="center"/>
    </xf>
    <xf numFmtId="0" fontId="90" fillId="35" borderId="59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35" borderId="131" xfId="0" applyFont="1" applyFill="1" applyBorder="1" applyAlignment="1">
      <alignment horizontal="center" wrapText="1"/>
    </xf>
    <xf numFmtId="0" fontId="0" fillId="35" borderId="75" xfId="0" applyFont="1" applyFill="1" applyBorder="1" applyAlignment="1">
      <alignment horizontal="center" wrapText="1"/>
    </xf>
    <xf numFmtId="0" fontId="0" fillId="35" borderId="80" xfId="0" applyFont="1" applyFill="1" applyBorder="1" applyAlignment="1">
      <alignment horizontal="center" wrapText="1"/>
    </xf>
    <xf numFmtId="0" fontId="0" fillId="35" borderId="57" xfId="0" applyFont="1" applyFill="1" applyBorder="1" applyAlignment="1">
      <alignment horizontal="center" wrapText="1"/>
    </xf>
    <xf numFmtId="0" fontId="12" fillId="35" borderId="82" xfId="0" applyFont="1" applyFill="1" applyBorder="1" applyAlignment="1">
      <alignment horizontal="center" vertical="center" wrapText="1"/>
    </xf>
    <xf numFmtId="0" fontId="12" fillId="35" borderId="79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 wrapText="1"/>
    </xf>
    <xf numFmtId="0" fontId="19" fillId="35" borderId="132" xfId="0" applyFont="1" applyFill="1" applyBorder="1" applyAlignment="1">
      <alignment horizontal="center" vertical="center" wrapText="1"/>
    </xf>
    <xf numFmtId="0" fontId="19" fillId="35" borderId="133" xfId="0" applyFont="1" applyFill="1" applyBorder="1" applyAlignment="1">
      <alignment horizontal="center" vertical="center" wrapText="1"/>
    </xf>
    <xf numFmtId="0" fontId="19" fillId="35" borderId="96" xfId="0" applyFont="1" applyFill="1" applyBorder="1" applyAlignment="1">
      <alignment horizontal="center" vertical="center" wrapText="1"/>
    </xf>
    <xf numFmtId="0" fontId="79" fillId="35" borderId="69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91" fillId="35" borderId="106" xfId="0" applyFont="1" applyFill="1" applyBorder="1" applyAlignment="1">
      <alignment horizontal="center" vertical="center" wrapText="1"/>
    </xf>
    <xf numFmtId="0" fontId="91" fillId="35" borderId="133" xfId="0" applyFont="1" applyFill="1" applyBorder="1" applyAlignment="1">
      <alignment horizontal="center" vertical="center" wrapText="1"/>
    </xf>
    <xf numFmtId="0" fontId="91" fillId="35" borderId="132" xfId="0" applyFont="1" applyFill="1" applyBorder="1" applyAlignment="1">
      <alignment horizontal="center" vertical="center" wrapText="1"/>
    </xf>
    <xf numFmtId="0" fontId="91" fillId="35" borderId="96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0" fillId="35" borderId="18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13" fillId="35" borderId="106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88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82" xfId="0" applyFont="1" applyFill="1" applyBorder="1" applyAlignment="1">
      <alignment horizontal="right"/>
    </xf>
    <xf numFmtId="0" fontId="13" fillId="35" borderId="83" xfId="0" applyFont="1" applyFill="1" applyBorder="1" applyAlignment="1">
      <alignment horizontal="right"/>
    </xf>
    <xf numFmtId="0" fontId="13" fillId="35" borderId="79" xfId="0" applyFont="1" applyFill="1" applyBorder="1" applyAlignment="1">
      <alignment horizontal="right"/>
    </xf>
    <xf numFmtId="0" fontId="13" fillId="35" borderId="55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horizontal="center" vertical="center" wrapText="1"/>
    </xf>
    <xf numFmtId="0" fontId="13" fillId="35" borderId="112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136" xfId="0" applyFont="1" applyFill="1" applyBorder="1" applyAlignment="1">
      <alignment horizontal="center" wrapText="1" shrinkToFit="1"/>
    </xf>
    <xf numFmtId="0" fontId="13" fillId="35" borderId="137" xfId="0" applyFont="1" applyFill="1" applyBorder="1" applyAlignment="1">
      <alignment horizontal="center" wrapText="1" shrinkToFit="1"/>
    </xf>
    <xf numFmtId="0" fontId="13" fillId="35" borderId="55" xfId="0" applyFont="1" applyFill="1" applyBorder="1" applyAlignment="1">
      <alignment horizontal="center" vertical="center" wrapText="1" shrinkToFit="1"/>
    </xf>
    <xf numFmtId="0" fontId="13" fillId="35" borderId="53" xfId="0" applyFont="1" applyFill="1" applyBorder="1" applyAlignment="1">
      <alignment horizontal="center" vertical="center" wrapText="1" shrinkToFit="1"/>
    </xf>
    <xf numFmtId="0" fontId="14" fillId="37" borderId="22" xfId="60" applyFont="1" applyFill="1" applyBorder="1" applyAlignment="1">
      <alignment horizontal="left" vertical="center"/>
      <protection/>
    </xf>
    <xf numFmtId="0" fontId="14" fillId="37" borderId="38" xfId="60" applyFont="1" applyFill="1" applyBorder="1" applyAlignment="1">
      <alignment horizontal="left" vertical="center"/>
      <protection/>
    </xf>
    <xf numFmtId="49" fontId="14" fillId="37" borderId="22" xfId="60" applyNumberFormat="1" applyFont="1" applyFill="1" applyBorder="1" applyAlignment="1">
      <alignment horizontal="left" vertical="center"/>
      <protection/>
    </xf>
    <xf numFmtId="49" fontId="14" fillId="37" borderId="38" xfId="60" applyNumberFormat="1" applyFont="1" applyFill="1" applyBorder="1" applyAlignment="1">
      <alignment horizontal="left" vertical="center"/>
      <protection/>
    </xf>
    <xf numFmtId="0" fontId="14" fillId="35" borderId="82" xfId="60" applyFont="1" applyFill="1" applyBorder="1" applyAlignment="1">
      <alignment horizontal="right" wrapText="1"/>
      <protection/>
    </xf>
    <xf numFmtId="0" fontId="14" fillId="35" borderId="79" xfId="60" applyFont="1" applyFill="1" applyBorder="1" applyAlignment="1">
      <alignment horizontal="right" wrapText="1"/>
      <protection/>
    </xf>
    <xf numFmtId="0" fontId="15" fillId="0" borderId="0" xfId="60" applyFont="1" applyAlignment="1">
      <alignment horizontal="center"/>
      <protection/>
    </xf>
    <xf numFmtId="0" fontId="14" fillId="35" borderId="71" xfId="60" applyFont="1" applyFill="1" applyBorder="1" applyAlignment="1">
      <alignment horizontal="center" vertical="center" wrapText="1"/>
      <protection/>
    </xf>
    <xf numFmtId="0" fontId="14" fillId="35" borderId="20" xfId="60" applyFont="1" applyFill="1" applyBorder="1" applyAlignment="1">
      <alignment horizontal="center" vertical="center" wrapText="1"/>
      <protection/>
    </xf>
    <xf numFmtId="0" fontId="14" fillId="35" borderId="138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25" fillId="35" borderId="83" xfId="0" applyFont="1" applyFill="1" applyBorder="1" applyAlignment="1" applyProtection="1">
      <alignment horizontal="center" vertical="center"/>
      <protection/>
    </xf>
    <xf numFmtId="0" fontId="26" fillId="0" borderId="71" xfId="0" applyFont="1" applyFill="1" applyBorder="1" applyAlignment="1" applyProtection="1">
      <alignment horizontal="center" vertical="center"/>
      <protection/>
    </xf>
    <xf numFmtId="0" fontId="26" fillId="0" borderId="73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6" fillId="0" borderId="8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3" fontId="26" fillId="0" borderId="88" xfId="0" applyNumberFormat="1" applyFont="1" applyFill="1" applyBorder="1" applyAlignment="1" applyProtection="1">
      <alignment horizontal="center" vertical="center"/>
      <protection locked="0"/>
    </xf>
    <xf numFmtId="3" fontId="26" fillId="0" borderId="29" xfId="0" applyNumberFormat="1" applyFont="1" applyFill="1" applyBorder="1" applyAlignment="1" applyProtection="1">
      <alignment horizontal="center" vertical="center"/>
      <protection locked="0"/>
    </xf>
    <xf numFmtId="3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25" fillId="35" borderId="71" xfId="0" applyFont="1" applyFill="1" applyBorder="1" applyAlignment="1" applyProtection="1">
      <alignment horizontal="center" vertical="center" wrapText="1"/>
      <protection/>
    </xf>
    <xf numFmtId="0" fontId="25" fillId="35" borderId="20" xfId="0" applyFont="1" applyFill="1" applyBorder="1" applyAlignment="1" applyProtection="1">
      <alignment horizontal="center" vertical="center" wrapText="1"/>
      <protection/>
    </xf>
    <xf numFmtId="49" fontId="14" fillId="35" borderId="88" xfId="0" applyNumberFormat="1" applyFont="1" applyFill="1" applyBorder="1" applyAlignment="1" applyProtection="1">
      <alignment horizontal="center" vertical="center" wrapText="1"/>
      <protection/>
    </xf>
    <xf numFmtId="49" fontId="14" fillId="35" borderId="14" xfId="0" applyNumberFormat="1" applyFont="1" applyFill="1" applyBorder="1" applyAlignment="1" applyProtection="1">
      <alignment horizontal="center" vertical="center" wrapText="1"/>
      <protection/>
    </xf>
    <xf numFmtId="49" fontId="14" fillId="35" borderId="88" xfId="0" applyNumberFormat="1" applyFont="1" applyFill="1" applyBorder="1" applyAlignment="1" applyProtection="1">
      <alignment horizontal="center" vertical="center"/>
      <protection/>
    </xf>
    <xf numFmtId="49" fontId="14" fillId="35" borderId="14" xfId="0" applyNumberFormat="1" applyFont="1" applyFill="1" applyBorder="1" applyAlignment="1" applyProtection="1">
      <alignment horizontal="center" vertical="center"/>
      <protection/>
    </xf>
    <xf numFmtId="49" fontId="14" fillId="35" borderId="92" xfId="0" applyNumberFormat="1" applyFont="1" applyFill="1" applyBorder="1" applyAlignment="1" applyProtection="1">
      <alignment horizontal="center" vertical="center" wrapText="1"/>
      <protection/>
    </xf>
    <xf numFmtId="49" fontId="14" fillId="35" borderId="83" xfId="0" applyNumberFormat="1" applyFont="1" applyFill="1" applyBorder="1" applyAlignment="1" applyProtection="1">
      <alignment horizontal="center" vertical="center"/>
      <protection/>
    </xf>
    <xf numFmtId="49" fontId="14" fillId="35" borderId="76" xfId="0" applyNumberFormat="1" applyFont="1" applyFill="1" applyBorder="1" applyAlignment="1" applyProtection="1">
      <alignment horizontal="center" vertical="center"/>
      <protection/>
    </xf>
    <xf numFmtId="49" fontId="14" fillId="35" borderId="112" xfId="0" applyNumberFormat="1" applyFont="1" applyFill="1" applyBorder="1" applyAlignment="1" applyProtection="1">
      <alignment horizontal="center" vertical="center" wrapText="1"/>
      <protection/>
    </xf>
    <xf numFmtId="49" fontId="14" fillId="35" borderId="31" xfId="0" applyNumberFormat="1" applyFont="1" applyFill="1" applyBorder="1" applyAlignment="1" applyProtection="1">
      <alignment horizontal="center" vertical="center" wrapText="1"/>
      <protection/>
    </xf>
    <xf numFmtId="0" fontId="14" fillId="35" borderId="123" xfId="0" applyFont="1" applyFill="1" applyBorder="1" applyAlignment="1">
      <alignment horizontal="center" vertical="center" wrapText="1"/>
    </xf>
    <xf numFmtId="0" fontId="14" fillId="35" borderId="60" xfId="0" applyFont="1" applyFill="1" applyBorder="1" applyAlignment="1">
      <alignment horizontal="center" vertical="center" wrapText="1"/>
    </xf>
    <xf numFmtId="0" fontId="14" fillId="35" borderId="75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49" fontId="14" fillId="35" borderId="55" xfId="0" applyNumberFormat="1" applyFont="1" applyFill="1" applyBorder="1" applyAlignment="1" applyProtection="1">
      <alignment horizontal="center" vertical="center" wrapText="1"/>
      <protection/>
    </xf>
    <xf numFmtId="49" fontId="14" fillId="35" borderId="5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Проценат 2" xfId="68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1457325</xdr:colOff>
      <xdr:row>21</xdr:row>
      <xdr:rowOff>333375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66950" y="6657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imir.Milankovic\Downloads\Plan%20i%20program%20za%202020.g%20I%202021.G\Obrasci-Smernice-2021.%20Prve%20izmene%20i%20dopune%20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г 1"/>
      <sheetName val="Прилог 1а"/>
      <sheetName val="Прилог 1б"/>
      <sheetName val="Прилог 2"/>
      <sheetName val="Прилог 3"/>
      <sheetName val="Прилог 4"/>
      <sheetName val="Прилог 4 наставак"/>
      <sheetName val="Прилог 5"/>
      <sheetName val="Прилог 5а"/>
      <sheetName val="Прилог 5б"/>
      <sheetName val="Прилог 6"/>
      <sheetName val="Прилог 7"/>
      <sheetName val="Прилог  8"/>
      <sheetName val="Прилог 9"/>
      <sheetName val="Прилог 10"/>
      <sheetName val="Прилог 11"/>
      <sheetName val="Прилог 11a"/>
      <sheetName val="Прилог 11б"/>
      <sheetName val="Прилог 12"/>
      <sheetName val="Прилог 13"/>
      <sheetName val="Прилог 14"/>
      <sheetName val="Прилог 15"/>
      <sheetName val="Прилог 16"/>
      <sheetName val="Прилог 17"/>
      <sheetName val="Прилог 2 наставак"/>
      <sheetName val="Прилог 3а"/>
      <sheetName val="Прилог 3б"/>
      <sheetName val="Прилог 8"/>
      <sheetName val="Прилог 9a"/>
    </sheetNames>
    <sheetDataSet>
      <sheetData sheetId="5">
        <row r="12">
          <cell r="B12" t="str">
            <v>Субвенције</v>
          </cell>
        </row>
        <row r="13">
          <cell r="B13" t="str">
            <v>Остали приходи из буџета*</v>
          </cell>
          <cell r="C13">
            <v>0</v>
          </cell>
          <cell r="D13">
            <v>0</v>
          </cell>
        </row>
      </sheetData>
      <sheetData sheetId="10">
        <row r="30">
          <cell r="E30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8.7109375" style="0" customWidth="1"/>
    <col min="5" max="6" width="15.7109375" style="0" customWidth="1"/>
  </cols>
  <sheetData>
    <row r="1" ht="20.25" customHeight="1">
      <c r="F1" s="51" t="s">
        <v>575</v>
      </c>
    </row>
    <row r="2" spans="2:7" ht="18" customHeight="1">
      <c r="B2" s="923" t="s">
        <v>759</v>
      </c>
      <c r="C2" s="923"/>
      <c r="D2" s="923"/>
      <c r="E2" s="923"/>
      <c r="F2" s="923"/>
      <c r="G2" s="79"/>
    </row>
    <row r="3" spans="5:6" ht="16.5" customHeight="1" thickBot="1">
      <c r="E3" s="9"/>
      <c r="F3" s="39" t="s">
        <v>197</v>
      </c>
    </row>
    <row r="4" spans="2:6" ht="48" customHeight="1">
      <c r="B4" s="682" t="s">
        <v>256</v>
      </c>
      <c r="C4" s="683" t="s">
        <v>257</v>
      </c>
      <c r="D4" s="684" t="s">
        <v>40</v>
      </c>
      <c r="E4" s="684" t="s">
        <v>721</v>
      </c>
      <c r="F4" s="685" t="s">
        <v>933</v>
      </c>
    </row>
    <row r="5" spans="2:6" ht="12.75" customHeight="1" thickBot="1">
      <c r="B5" s="36">
        <v>1</v>
      </c>
      <c r="C5" s="29">
        <v>2</v>
      </c>
      <c r="D5" s="28">
        <v>3</v>
      </c>
      <c r="E5" s="37">
        <v>4</v>
      </c>
      <c r="F5" s="38">
        <v>5</v>
      </c>
    </row>
    <row r="6" spans="2:6" ht="19.5" customHeight="1">
      <c r="B6" s="686"/>
      <c r="C6" s="20" t="s">
        <v>91</v>
      </c>
      <c r="D6" s="19"/>
      <c r="E6" s="40"/>
      <c r="F6" s="41"/>
    </row>
    <row r="7" spans="1:6" ht="19.5" customHeight="1">
      <c r="A7" s="49"/>
      <c r="B7" s="687" t="s">
        <v>808</v>
      </c>
      <c r="C7" s="20" t="s">
        <v>406</v>
      </c>
      <c r="D7" s="21" t="s">
        <v>281</v>
      </c>
      <c r="E7" s="42"/>
      <c r="F7" s="43"/>
    </row>
    <row r="8" spans="1:6" ht="19.5" customHeight="1">
      <c r="A8" s="49"/>
      <c r="B8" s="919"/>
      <c r="C8" s="22" t="s">
        <v>407</v>
      </c>
      <c r="D8" s="920" t="s">
        <v>282</v>
      </c>
      <c r="E8" s="921">
        <v>60847</v>
      </c>
      <c r="F8" s="924">
        <v>59720</v>
      </c>
    </row>
    <row r="9" spans="1:6" ht="19.5" customHeight="1">
      <c r="A9" s="49"/>
      <c r="B9" s="919"/>
      <c r="C9" s="23" t="s">
        <v>408</v>
      </c>
      <c r="D9" s="920"/>
      <c r="E9" s="922"/>
      <c r="F9" s="925"/>
    </row>
    <row r="10" spans="1:6" ht="19.5" customHeight="1">
      <c r="A10" s="49"/>
      <c r="B10" s="919" t="s">
        <v>809</v>
      </c>
      <c r="C10" s="24" t="s">
        <v>409</v>
      </c>
      <c r="D10" s="920" t="s">
        <v>283</v>
      </c>
      <c r="E10" s="921"/>
      <c r="F10" s="924"/>
    </row>
    <row r="11" spans="1:6" ht="19.5" customHeight="1">
      <c r="A11" s="49"/>
      <c r="B11" s="919"/>
      <c r="C11" s="25" t="s">
        <v>410</v>
      </c>
      <c r="D11" s="920"/>
      <c r="E11" s="922"/>
      <c r="F11" s="925"/>
    </row>
    <row r="12" spans="1:6" ht="19.5" customHeight="1">
      <c r="A12" s="49"/>
      <c r="B12" s="687" t="s">
        <v>810</v>
      </c>
      <c r="C12" s="26" t="s">
        <v>135</v>
      </c>
      <c r="D12" s="21" t="s">
        <v>284</v>
      </c>
      <c r="E12" s="42"/>
      <c r="F12" s="43"/>
    </row>
    <row r="13" spans="1:6" ht="25.5" customHeight="1">
      <c r="A13" s="49"/>
      <c r="B13" s="687" t="s">
        <v>411</v>
      </c>
      <c r="C13" s="26" t="s">
        <v>412</v>
      </c>
      <c r="D13" s="21" t="s">
        <v>285</v>
      </c>
      <c r="E13" s="42"/>
      <c r="F13" s="43"/>
    </row>
    <row r="14" spans="1:6" ht="19.5" customHeight="1">
      <c r="A14" s="49"/>
      <c r="B14" s="687" t="s">
        <v>811</v>
      </c>
      <c r="C14" s="26" t="s">
        <v>413</v>
      </c>
      <c r="D14" s="21" t="s">
        <v>286</v>
      </c>
      <c r="E14" s="42"/>
      <c r="F14" s="43"/>
    </row>
    <row r="15" spans="1:6" ht="25.5" customHeight="1">
      <c r="A15" s="49"/>
      <c r="B15" s="687" t="s">
        <v>414</v>
      </c>
      <c r="C15" s="26" t="s">
        <v>415</v>
      </c>
      <c r="D15" s="21" t="s">
        <v>287</v>
      </c>
      <c r="E15" s="42"/>
      <c r="F15" s="43"/>
    </row>
    <row r="16" spans="1:6" ht="19.5" customHeight="1">
      <c r="A16" s="49"/>
      <c r="B16" s="687" t="s">
        <v>812</v>
      </c>
      <c r="C16" s="26" t="s">
        <v>416</v>
      </c>
      <c r="D16" s="21" t="s">
        <v>288</v>
      </c>
      <c r="E16" s="42"/>
      <c r="F16" s="43"/>
    </row>
    <row r="17" spans="1:6" ht="19.5" customHeight="1">
      <c r="A17" s="49"/>
      <c r="B17" s="919" t="s">
        <v>813</v>
      </c>
      <c r="C17" s="24" t="s">
        <v>417</v>
      </c>
      <c r="D17" s="920" t="s">
        <v>289</v>
      </c>
      <c r="E17" s="921">
        <v>60847</v>
      </c>
      <c r="F17" s="924">
        <v>59720</v>
      </c>
    </row>
    <row r="18" spans="1:6" ht="19.5" customHeight="1">
      <c r="A18" s="49"/>
      <c r="B18" s="919"/>
      <c r="C18" s="25" t="s">
        <v>418</v>
      </c>
      <c r="D18" s="920"/>
      <c r="E18" s="922"/>
      <c r="F18" s="925"/>
    </row>
    <row r="19" spans="1:6" ht="19.5" customHeight="1">
      <c r="A19" s="49"/>
      <c r="B19" s="687" t="s">
        <v>419</v>
      </c>
      <c r="C19" s="26" t="s">
        <v>420</v>
      </c>
      <c r="D19" s="21" t="s">
        <v>290</v>
      </c>
      <c r="E19" s="42"/>
      <c r="F19" s="43"/>
    </row>
    <row r="20" spans="2:6" ht="19.5" customHeight="1">
      <c r="B20" s="688" t="s">
        <v>814</v>
      </c>
      <c r="C20" s="26" t="s">
        <v>421</v>
      </c>
      <c r="D20" s="21" t="s">
        <v>291</v>
      </c>
      <c r="E20" s="42">
        <v>60847</v>
      </c>
      <c r="F20" s="43">
        <v>59720</v>
      </c>
    </row>
    <row r="21" spans="2:6" ht="19.5" customHeight="1">
      <c r="B21" s="688" t="s">
        <v>815</v>
      </c>
      <c r="C21" s="26" t="s">
        <v>422</v>
      </c>
      <c r="D21" s="21" t="s">
        <v>292</v>
      </c>
      <c r="E21" s="42"/>
      <c r="F21" s="43"/>
    </row>
    <row r="22" spans="2:6" ht="25.5" customHeight="1">
      <c r="B22" s="688" t="s">
        <v>423</v>
      </c>
      <c r="C22" s="26" t="s">
        <v>424</v>
      </c>
      <c r="D22" s="21" t="s">
        <v>293</v>
      </c>
      <c r="E22" s="42"/>
      <c r="F22" s="43"/>
    </row>
    <row r="23" spans="2:6" ht="25.5" customHeight="1">
      <c r="B23" s="688" t="s">
        <v>425</v>
      </c>
      <c r="C23" s="26" t="s">
        <v>816</v>
      </c>
      <c r="D23" s="21" t="s">
        <v>294</v>
      </c>
      <c r="E23" s="42"/>
      <c r="F23" s="43"/>
    </row>
    <row r="24" spans="2:6" ht="25.5" customHeight="1">
      <c r="B24" s="688" t="s">
        <v>426</v>
      </c>
      <c r="C24" s="26" t="s">
        <v>427</v>
      </c>
      <c r="D24" s="21" t="s">
        <v>295</v>
      </c>
      <c r="E24" s="42"/>
      <c r="F24" s="43"/>
    </row>
    <row r="25" spans="2:6" ht="25.5" customHeight="1">
      <c r="B25" s="688" t="s">
        <v>426</v>
      </c>
      <c r="C25" s="26" t="s">
        <v>428</v>
      </c>
      <c r="D25" s="21" t="s">
        <v>296</v>
      </c>
      <c r="E25" s="42"/>
      <c r="F25" s="43"/>
    </row>
    <row r="26" spans="1:6" ht="19.5" customHeight="1">
      <c r="A26" s="49"/>
      <c r="B26" s="687" t="s">
        <v>817</v>
      </c>
      <c r="C26" s="26" t="s">
        <v>429</v>
      </c>
      <c r="D26" s="21" t="s">
        <v>297</v>
      </c>
      <c r="E26" s="42"/>
      <c r="F26" s="43"/>
    </row>
    <row r="27" spans="1:6" ht="25.5" customHeight="1">
      <c r="A27" s="49"/>
      <c r="B27" s="919" t="s">
        <v>430</v>
      </c>
      <c r="C27" s="24" t="s">
        <v>431</v>
      </c>
      <c r="D27" s="920" t="s">
        <v>298</v>
      </c>
      <c r="E27" s="921"/>
      <c r="F27" s="924"/>
    </row>
    <row r="28" spans="1:6" ht="22.5" customHeight="1">
      <c r="A28" s="49"/>
      <c r="B28" s="919"/>
      <c r="C28" s="25" t="s">
        <v>432</v>
      </c>
      <c r="D28" s="920"/>
      <c r="E28" s="922"/>
      <c r="F28" s="925"/>
    </row>
    <row r="29" spans="1:6" ht="25.5" customHeight="1">
      <c r="A29" s="49"/>
      <c r="B29" s="687" t="s">
        <v>433</v>
      </c>
      <c r="C29" s="26" t="s">
        <v>799</v>
      </c>
      <c r="D29" s="21" t="s">
        <v>299</v>
      </c>
      <c r="E29" s="42"/>
      <c r="F29" s="43"/>
    </row>
    <row r="30" spans="2:6" ht="25.5" customHeight="1">
      <c r="B30" s="688" t="s">
        <v>434</v>
      </c>
      <c r="C30" s="26" t="s">
        <v>435</v>
      </c>
      <c r="D30" s="21" t="s">
        <v>300</v>
      </c>
      <c r="E30" s="42"/>
      <c r="F30" s="43"/>
    </row>
    <row r="31" spans="2:6" ht="35.25" customHeight="1">
      <c r="B31" s="688" t="s">
        <v>436</v>
      </c>
      <c r="C31" s="26" t="s">
        <v>437</v>
      </c>
      <c r="D31" s="21" t="s">
        <v>301</v>
      </c>
      <c r="E31" s="42"/>
      <c r="F31" s="43"/>
    </row>
    <row r="32" spans="2:6" ht="35.25" customHeight="1">
      <c r="B32" s="688" t="s">
        <v>438</v>
      </c>
      <c r="C32" s="26" t="s">
        <v>800</v>
      </c>
      <c r="D32" s="21" t="s">
        <v>302</v>
      </c>
      <c r="E32" s="42"/>
      <c r="F32" s="43"/>
    </row>
    <row r="33" spans="2:6" ht="25.5" customHeight="1">
      <c r="B33" s="688" t="s">
        <v>439</v>
      </c>
      <c r="C33" s="26" t="s">
        <v>440</v>
      </c>
      <c r="D33" s="21" t="s">
        <v>303</v>
      </c>
      <c r="E33" s="42"/>
      <c r="F33" s="43"/>
    </row>
    <row r="34" spans="2:6" ht="25.5" customHeight="1">
      <c r="B34" s="688" t="s">
        <v>439</v>
      </c>
      <c r="C34" s="26" t="s">
        <v>441</v>
      </c>
      <c r="D34" s="21" t="s">
        <v>304</v>
      </c>
      <c r="E34" s="42"/>
      <c r="F34" s="43"/>
    </row>
    <row r="35" spans="2:6" ht="37.5" customHeight="1">
      <c r="B35" s="688" t="s">
        <v>818</v>
      </c>
      <c r="C35" s="26" t="s">
        <v>801</v>
      </c>
      <c r="D35" s="21" t="s">
        <v>305</v>
      </c>
      <c r="E35" s="42"/>
      <c r="F35" s="43"/>
    </row>
    <row r="36" spans="2:6" ht="25.5" customHeight="1">
      <c r="B36" s="688" t="s">
        <v>819</v>
      </c>
      <c r="C36" s="26" t="s">
        <v>442</v>
      </c>
      <c r="D36" s="21" t="s">
        <v>306</v>
      </c>
      <c r="E36" s="42"/>
      <c r="F36" s="43"/>
    </row>
    <row r="37" spans="2:6" ht="25.5" customHeight="1">
      <c r="B37" s="688" t="s">
        <v>443</v>
      </c>
      <c r="C37" s="26" t="s">
        <v>444</v>
      </c>
      <c r="D37" s="21" t="s">
        <v>307</v>
      </c>
      <c r="E37" s="42"/>
      <c r="F37" s="43"/>
    </row>
    <row r="38" spans="2:6" ht="25.5" customHeight="1">
      <c r="B38" s="688" t="s">
        <v>445</v>
      </c>
      <c r="C38" s="26" t="s">
        <v>446</v>
      </c>
      <c r="D38" s="21" t="s">
        <v>308</v>
      </c>
      <c r="E38" s="42"/>
      <c r="F38" s="43"/>
    </row>
    <row r="39" spans="1:6" ht="19.5" customHeight="1">
      <c r="A39" s="49"/>
      <c r="B39" s="687">
        <v>288</v>
      </c>
      <c r="C39" s="20" t="s">
        <v>447</v>
      </c>
      <c r="D39" s="21" t="s">
        <v>309</v>
      </c>
      <c r="E39" s="42"/>
      <c r="F39" s="43"/>
    </row>
    <row r="40" spans="1:6" ht="19.5" customHeight="1">
      <c r="A40" s="49"/>
      <c r="B40" s="919"/>
      <c r="C40" s="22" t="s">
        <v>448</v>
      </c>
      <c r="D40" s="920" t="s">
        <v>310</v>
      </c>
      <c r="E40" s="921">
        <v>24170</v>
      </c>
      <c r="F40" s="924">
        <v>31214</v>
      </c>
    </row>
    <row r="41" spans="1:6" ht="19.5" customHeight="1">
      <c r="A41" s="49"/>
      <c r="B41" s="919"/>
      <c r="C41" s="23" t="s">
        <v>449</v>
      </c>
      <c r="D41" s="920"/>
      <c r="E41" s="922"/>
      <c r="F41" s="925"/>
    </row>
    <row r="42" spans="2:6" ht="25.5" customHeight="1">
      <c r="B42" s="688" t="s">
        <v>450</v>
      </c>
      <c r="C42" s="26" t="s">
        <v>451</v>
      </c>
      <c r="D42" s="21" t="s">
        <v>311</v>
      </c>
      <c r="E42" s="42">
        <v>10996</v>
      </c>
      <c r="F42" s="43">
        <v>9442</v>
      </c>
    </row>
    <row r="43" spans="2:6" ht="19.5" customHeight="1">
      <c r="B43" s="688">
        <v>10</v>
      </c>
      <c r="C43" s="26" t="s">
        <v>452</v>
      </c>
      <c r="D43" s="21" t="s">
        <v>312</v>
      </c>
      <c r="E43" s="42">
        <v>4917</v>
      </c>
      <c r="F43" s="43">
        <v>4968</v>
      </c>
    </row>
    <row r="44" spans="2:6" ht="19.5" customHeight="1">
      <c r="B44" s="688" t="s">
        <v>453</v>
      </c>
      <c r="C44" s="26" t="s">
        <v>454</v>
      </c>
      <c r="D44" s="21" t="s">
        <v>313</v>
      </c>
      <c r="E44" s="42">
        <v>5596</v>
      </c>
      <c r="F44" s="43">
        <v>4175</v>
      </c>
    </row>
    <row r="45" spans="2:6" ht="19.5" customHeight="1">
      <c r="B45" s="688">
        <v>13</v>
      </c>
      <c r="C45" s="26" t="s">
        <v>455</v>
      </c>
      <c r="D45" s="21" t="s">
        <v>314</v>
      </c>
      <c r="E45" s="42">
        <v>483</v>
      </c>
      <c r="F45" s="43">
        <v>295</v>
      </c>
    </row>
    <row r="46" spans="2:6" ht="19.5" customHeight="1">
      <c r="B46" s="688" t="s">
        <v>456</v>
      </c>
      <c r="C46" s="26" t="s">
        <v>457</v>
      </c>
      <c r="D46" s="21" t="s">
        <v>315</v>
      </c>
      <c r="E46" s="42"/>
      <c r="F46" s="43">
        <v>4</v>
      </c>
    </row>
    <row r="47" spans="2:6" ht="19.5" customHeight="1">
      <c r="B47" s="688" t="s">
        <v>458</v>
      </c>
      <c r="C47" s="26" t="s">
        <v>459</v>
      </c>
      <c r="D47" s="21" t="s">
        <v>316</v>
      </c>
      <c r="E47" s="42"/>
      <c r="F47" s="43"/>
    </row>
    <row r="48" spans="1:6" ht="25.5" customHeight="1">
      <c r="A48" s="49"/>
      <c r="B48" s="687">
        <v>14</v>
      </c>
      <c r="C48" s="26" t="s">
        <v>460</v>
      </c>
      <c r="D48" s="21" t="s">
        <v>317</v>
      </c>
      <c r="E48" s="42"/>
      <c r="F48" s="43"/>
    </row>
    <row r="49" spans="1:6" ht="19.5" customHeight="1">
      <c r="A49" s="49"/>
      <c r="B49" s="919">
        <v>20</v>
      </c>
      <c r="C49" s="24" t="s">
        <v>461</v>
      </c>
      <c r="D49" s="920" t="s">
        <v>318</v>
      </c>
      <c r="E49" s="921">
        <v>814</v>
      </c>
      <c r="F49" s="924">
        <v>1261</v>
      </c>
    </row>
    <row r="50" spans="1:6" ht="19.5" customHeight="1">
      <c r="A50" s="49"/>
      <c r="B50" s="919"/>
      <c r="C50" s="25" t="s">
        <v>462</v>
      </c>
      <c r="D50" s="920"/>
      <c r="E50" s="922"/>
      <c r="F50" s="925"/>
    </row>
    <row r="51" spans="1:6" ht="19.5" customHeight="1">
      <c r="A51" s="49"/>
      <c r="B51" s="687">
        <v>204</v>
      </c>
      <c r="C51" s="26" t="s">
        <v>463</v>
      </c>
      <c r="D51" s="21" t="s">
        <v>319</v>
      </c>
      <c r="E51" s="42">
        <v>814</v>
      </c>
      <c r="F51" s="43">
        <v>1261</v>
      </c>
    </row>
    <row r="52" spans="1:6" ht="19.5" customHeight="1">
      <c r="A52" s="49"/>
      <c r="B52" s="687">
        <v>205</v>
      </c>
      <c r="C52" s="26" t="s">
        <v>464</v>
      </c>
      <c r="D52" s="21" t="s">
        <v>320</v>
      </c>
      <c r="E52" s="42"/>
      <c r="F52" s="43"/>
    </row>
    <row r="53" spans="1:6" ht="25.5" customHeight="1">
      <c r="A53" s="49"/>
      <c r="B53" s="687" t="s">
        <v>465</v>
      </c>
      <c r="C53" s="26" t="s">
        <v>466</v>
      </c>
      <c r="D53" s="21" t="s">
        <v>321</v>
      </c>
      <c r="E53" s="42"/>
      <c r="F53" s="43"/>
    </row>
    <row r="54" spans="1:6" ht="25.5" customHeight="1">
      <c r="A54" s="49"/>
      <c r="B54" s="687" t="s">
        <v>467</v>
      </c>
      <c r="C54" s="26" t="s">
        <v>468</v>
      </c>
      <c r="D54" s="21" t="s">
        <v>322</v>
      </c>
      <c r="E54" s="42"/>
      <c r="F54" s="43"/>
    </row>
    <row r="55" spans="1:6" ht="19.5" customHeight="1">
      <c r="A55" s="49"/>
      <c r="B55" s="687">
        <v>206</v>
      </c>
      <c r="C55" s="26" t="s">
        <v>469</v>
      </c>
      <c r="D55" s="21" t="s">
        <v>323</v>
      </c>
      <c r="E55" s="42"/>
      <c r="F55" s="43"/>
    </row>
    <row r="56" spans="1:6" ht="19.5" customHeight="1">
      <c r="A56" s="49"/>
      <c r="B56" s="919" t="s">
        <v>470</v>
      </c>
      <c r="C56" s="24" t="s">
        <v>471</v>
      </c>
      <c r="D56" s="920" t="s">
        <v>324</v>
      </c>
      <c r="E56" s="921">
        <v>138</v>
      </c>
      <c r="F56" s="924">
        <v>2138</v>
      </c>
    </row>
    <row r="57" spans="1:6" ht="19.5" customHeight="1">
      <c r="A57" s="49"/>
      <c r="B57" s="919"/>
      <c r="C57" s="25" t="s">
        <v>472</v>
      </c>
      <c r="D57" s="920"/>
      <c r="E57" s="922"/>
      <c r="F57" s="925"/>
    </row>
    <row r="58" spans="2:6" ht="23.25" customHeight="1">
      <c r="B58" s="688" t="s">
        <v>473</v>
      </c>
      <c r="C58" s="26" t="s">
        <v>474</v>
      </c>
      <c r="D58" s="21" t="s">
        <v>325</v>
      </c>
      <c r="E58" s="42">
        <v>138</v>
      </c>
      <c r="F58" s="43">
        <v>1993</v>
      </c>
    </row>
    <row r="59" spans="2:6" ht="19.5" customHeight="1">
      <c r="B59" s="688">
        <v>223</v>
      </c>
      <c r="C59" s="26" t="s">
        <v>475</v>
      </c>
      <c r="D59" s="21" t="s">
        <v>326</v>
      </c>
      <c r="E59" s="42"/>
      <c r="F59" s="43">
        <v>145</v>
      </c>
    </row>
    <row r="60" spans="1:6" ht="25.5" customHeight="1">
      <c r="A60" s="49"/>
      <c r="B60" s="687">
        <v>224</v>
      </c>
      <c r="C60" s="26" t="s">
        <v>476</v>
      </c>
      <c r="D60" s="21" t="s">
        <v>327</v>
      </c>
      <c r="E60" s="42"/>
      <c r="F60" s="43"/>
    </row>
    <row r="61" spans="1:6" ht="19.5" customHeight="1">
      <c r="A61" s="49"/>
      <c r="B61" s="919">
        <v>23</v>
      </c>
      <c r="C61" s="24" t="s">
        <v>477</v>
      </c>
      <c r="D61" s="920" t="s">
        <v>328</v>
      </c>
      <c r="E61" s="921"/>
      <c r="F61" s="924">
        <v>50</v>
      </c>
    </row>
    <row r="62" spans="1:6" ht="19.5" customHeight="1">
      <c r="A62" s="49"/>
      <c r="B62" s="919"/>
      <c r="C62" s="25" t="s">
        <v>478</v>
      </c>
      <c r="D62" s="920"/>
      <c r="E62" s="922"/>
      <c r="F62" s="925"/>
    </row>
    <row r="63" spans="2:6" ht="25.5" customHeight="1">
      <c r="B63" s="688">
        <v>230</v>
      </c>
      <c r="C63" s="26" t="s">
        <v>479</v>
      </c>
      <c r="D63" s="21" t="s">
        <v>329</v>
      </c>
      <c r="E63" s="42"/>
      <c r="F63" s="43"/>
    </row>
    <row r="64" spans="2:6" ht="25.5" customHeight="1">
      <c r="B64" s="688">
        <v>231</v>
      </c>
      <c r="C64" s="26" t="s">
        <v>826</v>
      </c>
      <c r="D64" s="21" t="s">
        <v>330</v>
      </c>
      <c r="E64" s="42"/>
      <c r="F64" s="43"/>
    </row>
    <row r="65" spans="2:6" ht="19.5" customHeight="1">
      <c r="B65" s="688" t="s">
        <v>480</v>
      </c>
      <c r="C65" s="26" t="s">
        <v>481</v>
      </c>
      <c r="D65" s="21" t="s">
        <v>331</v>
      </c>
      <c r="E65" s="42"/>
      <c r="F65" s="43">
        <v>50</v>
      </c>
    </row>
    <row r="66" spans="2:6" ht="25.5" customHeight="1">
      <c r="B66" s="688" t="s">
        <v>482</v>
      </c>
      <c r="C66" s="26" t="s">
        <v>483</v>
      </c>
      <c r="D66" s="21" t="s">
        <v>332</v>
      </c>
      <c r="E66" s="42"/>
      <c r="F66" s="43"/>
    </row>
    <row r="67" spans="2:6" ht="25.5" customHeight="1">
      <c r="B67" s="688">
        <v>235</v>
      </c>
      <c r="C67" s="26" t="s">
        <v>484</v>
      </c>
      <c r="D67" s="21" t="s">
        <v>333</v>
      </c>
      <c r="E67" s="42"/>
      <c r="F67" s="43"/>
    </row>
    <row r="68" spans="2:6" ht="25.5" customHeight="1">
      <c r="B68" s="688" t="s">
        <v>485</v>
      </c>
      <c r="C68" s="26" t="s">
        <v>802</v>
      </c>
      <c r="D68" s="21" t="s">
        <v>334</v>
      </c>
      <c r="E68" s="42"/>
      <c r="F68" s="43"/>
    </row>
    <row r="69" spans="2:6" ht="25.5" customHeight="1">
      <c r="B69" s="688">
        <v>237</v>
      </c>
      <c r="C69" s="26" t="s">
        <v>486</v>
      </c>
      <c r="D69" s="21" t="s">
        <v>335</v>
      </c>
      <c r="E69" s="42"/>
      <c r="F69" s="43"/>
    </row>
    <row r="70" spans="2:6" ht="19.5" customHeight="1">
      <c r="B70" s="688" t="s">
        <v>487</v>
      </c>
      <c r="C70" s="26" t="s">
        <v>488</v>
      </c>
      <c r="D70" s="21" t="s">
        <v>336</v>
      </c>
      <c r="E70" s="42"/>
      <c r="F70" s="43"/>
    </row>
    <row r="71" spans="2:6" ht="19.5" customHeight="1">
      <c r="B71" s="688">
        <v>24</v>
      </c>
      <c r="C71" s="26" t="s">
        <v>489</v>
      </c>
      <c r="D71" s="21" t="s">
        <v>337</v>
      </c>
      <c r="E71" s="42">
        <v>11998</v>
      </c>
      <c r="F71" s="43">
        <v>18323</v>
      </c>
    </row>
    <row r="72" spans="2:6" ht="25.5" customHeight="1">
      <c r="B72" s="688" t="s">
        <v>490</v>
      </c>
      <c r="C72" s="26" t="s">
        <v>491</v>
      </c>
      <c r="D72" s="21" t="s">
        <v>338</v>
      </c>
      <c r="E72" s="42">
        <v>224</v>
      </c>
      <c r="F72" s="43"/>
    </row>
    <row r="73" spans="2:6" ht="25.5" customHeight="1">
      <c r="B73" s="688"/>
      <c r="C73" s="20" t="s">
        <v>574</v>
      </c>
      <c r="D73" s="21" t="s">
        <v>339</v>
      </c>
      <c r="E73" s="42">
        <v>85017</v>
      </c>
      <c r="F73" s="43">
        <v>90934</v>
      </c>
    </row>
    <row r="74" spans="2:6" ht="19.5" customHeight="1">
      <c r="B74" s="688">
        <v>88</v>
      </c>
      <c r="C74" s="20" t="s">
        <v>492</v>
      </c>
      <c r="D74" s="21" t="s">
        <v>340</v>
      </c>
      <c r="E74" s="42">
        <v>12286</v>
      </c>
      <c r="F74" s="43">
        <v>12286</v>
      </c>
    </row>
    <row r="75" spans="1:6" ht="19.5" customHeight="1">
      <c r="A75" s="49"/>
      <c r="B75" s="689"/>
      <c r="C75" s="20" t="s">
        <v>37</v>
      </c>
      <c r="D75" s="27"/>
      <c r="E75" s="42"/>
      <c r="F75" s="43"/>
    </row>
    <row r="76" spans="1:6" ht="19.5" customHeight="1">
      <c r="A76" s="49"/>
      <c r="B76" s="919"/>
      <c r="C76" s="22" t="s">
        <v>493</v>
      </c>
      <c r="D76" s="920" t="s">
        <v>136</v>
      </c>
      <c r="E76" s="921">
        <v>43280</v>
      </c>
      <c r="F76" s="924">
        <v>54987</v>
      </c>
    </row>
    <row r="77" spans="1:6" ht="19.5" customHeight="1">
      <c r="A77" s="49"/>
      <c r="B77" s="919"/>
      <c r="C77" s="23" t="s">
        <v>494</v>
      </c>
      <c r="D77" s="920"/>
      <c r="E77" s="922"/>
      <c r="F77" s="925"/>
    </row>
    <row r="78" spans="1:6" ht="19.5" customHeight="1">
      <c r="A78" s="49"/>
      <c r="B78" s="687" t="s">
        <v>495</v>
      </c>
      <c r="C78" s="26" t="s">
        <v>496</v>
      </c>
      <c r="D78" s="21" t="s">
        <v>137</v>
      </c>
      <c r="E78" s="42">
        <v>17716</v>
      </c>
      <c r="F78" s="43">
        <v>17716</v>
      </c>
    </row>
    <row r="79" spans="2:6" ht="19.5" customHeight="1">
      <c r="B79" s="688">
        <v>31</v>
      </c>
      <c r="C79" s="26" t="s">
        <v>497</v>
      </c>
      <c r="D79" s="21" t="s">
        <v>138</v>
      </c>
      <c r="E79" s="42"/>
      <c r="F79" s="43"/>
    </row>
    <row r="80" spans="2:6" ht="19.5" customHeight="1">
      <c r="B80" s="688">
        <v>306</v>
      </c>
      <c r="C80" s="26" t="s">
        <v>498</v>
      </c>
      <c r="D80" s="21" t="s">
        <v>139</v>
      </c>
      <c r="E80" s="42"/>
      <c r="F80" s="43"/>
    </row>
    <row r="81" spans="2:6" ht="19.5" customHeight="1">
      <c r="B81" s="688">
        <v>32</v>
      </c>
      <c r="C81" s="26" t="s">
        <v>499</v>
      </c>
      <c r="D81" s="21" t="s">
        <v>140</v>
      </c>
      <c r="E81" s="42"/>
      <c r="F81" s="43"/>
    </row>
    <row r="82" spans="2:6" ht="60.75" customHeight="1">
      <c r="B82" s="688" t="s">
        <v>500</v>
      </c>
      <c r="C82" s="26" t="s">
        <v>820</v>
      </c>
      <c r="D82" s="21" t="s">
        <v>141</v>
      </c>
      <c r="E82" s="42">
        <v>18519</v>
      </c>
      <c r="F82" s="43">
        <v>18519</v>
      </c>
    </row>
    <row r="83" spans="2:6" ht="49.5" customHeight="1">
      <c r="B83" s="688" t="s">
        <v>501</v>
      </c>
      <c r="C83" s="26" t="s">
        <v>821</v>
      </c>
      <c r="D83" s="21" t="s">
        <v>142</v>
      </c>
      <c r="E83" s="42"/>
      <c r="F83" s="43"/>
    </row>
    <row r="84" spans="2:6" ht="19.5" customHeight="1">
      <c r="B84" s="688">
        <v>34</v>
      </c>
      <c r="C84" s="26" t="s">
        <v>502</v>
      </c>
      <c r="D84" s="21" t="s">
        <v>143</v>
      </c>
      <c r="E84" s="42">
        <v>7277</v>
      </c>
      <c r="F84" s="43">
        <v>18984</v>
      </c>
    </row>
    <row r="85" spans="2:6" ht="19.5" customHeight="1">
      <c r="B85" s="688">
        <v>340</v>
      </c>
      <c r="C85" s="26" t="s">
        <v>153</v>
      </c>
      <c r="D85" s="21" t="s">
        <v>144</v>
      </c>
      <c r="E85" s="42">
        <v>6294</v>
      </c>
      <c r="F85" s="43">
        <v>2707</v>
      </c>
    </row>
    <row r="86" spans="2:6" ht="19.5" customHeight="1">
      <c r="B86" s="688">
        <v>341</v>
      </c>
      <c r="C86" s="26" t="s">
        <v>503</v>
      </c>
      <c r="D86" s="21" t="s">
        <v>145</v>
      </c>
      <c r="E86" s="42">
        <v>983</v>
      </c>
      <c r="F86" s="43">
        <v>16277</v>
      </c>
    </row>
    <row r="87" spans="2:6" ht="19.5" customHeight="1">
      <c r="B87" s="688"/>
      <c r="C87" s="26" t="s">
        <v>504</v>
      </c>
      <c r="D87" s="21" t="s">
        <v>146</v>
      </c>
      <c r="E87" s="42"/>
      <c r="F87" s="43"/>
    </row>
    <row r="88" spans="2:6" ht="19.5" customHeight="1">
      <c r="B88" s="688">
        <v>35</v>
      </c>
      <c r="C88" s="26" t="s">
        <v>505</v>
      </c>
      <c r="D88" s="21" t="s">
        <v>147</v>
      </c>
      <c r="E88" s="42">
        <v>232</v>
      </c>
      <c r="F88" s="43">
        <v>232</v>
      </c>
    </row>
    <row r="89" spans="2:6" ht="19.5" customHeight="1">
      <c r="B89" s="688">
        <v>350</v>
      </c>
      <c r="C89" s="26" t="s">
        <v>506</v>
      </c>
      <c r="D89" s="21" t="s">
        <v>148</v>
      </c>
      <c r="E89" s="42">
        <v>232</v>
      </c>
      <c r="F89" s="43">
        <v>232</v>
      </c>
    </row>
    <row r="90" spans="1:6" ht="19.5" customHeight="1">
      <c r="A90" s="49"/>
      <c r="B90" s="687">
        <v>351</v>
      </c>
      <c r="C90" s="26" t="s">
        <v>159</v>
      </c>
      <c r="D90" s="21" t="s">
        <v>149</v>
      </c>
      <c r="E90" s="42"/>
      <c r="F90" s="43"/>
    </row>
    <row r="91" spans="1:6" ht="22.5" customHeight="1">
      <c r="A91" s="49"/>
      <c r="B91" s="919"/>
      <c r="C91" s="22" t="s">
        <v>507</v>
      </c>
      <c r="D91" s="920" t="s">
        <v>150</v>
      </c>
      <c r="E91" s="921">
        <v>2048</v>
      </c>
      <c r="F91" s="924">
        <v>2019</v>
      </c>
    </row>
    <row r="92" spans="1:6" ht="19.5" customHeight="1">
      <c r="A92" s="49"/>
      <c r="B92" s="919"/>
      <c r="C92" s="23" t="s">
        <v>508</v>
      </c>
      <c r="D92" s="920"/>
      <c r="E92" s="922"/>
      <c r="F92" s="925"/>
    </row>
    <row r="93" spans="1:6" ht="19.5" customHeight="1">
      <c r="A93" s="49"/>
      <c r="B93" s="919">
        <v>40</v>
      </c>
      <c r="C93" s="24" t="s">
        <v>509</v>
      </c>
      <c r="D93" s="920" t="s">
        <v>151</v>
      </c>
      <c r="E93" s="921"/>
      <c r="F93" s="924"/>
    </row>
    <row r="94" spans="1:6" ht="19.5" customHeight="1">
      <c r="A94" s="49"/>
      <c r="B94" s="919"/>
      <c r="C94" s="25" t="s">
        <v>510</v>
      </c>
      <c r="D94" s="920"/>
      <c r="E94" s="922"/>
      <c r="F94" s="925"/>
    </row>
    <row r="95" spans="1:6" ht="25.5" customHeight="1">
      <c r="A95" s="49"/>
      <c r="B95" s="687">
        <v>404</v>
      </c>
      <c r="C95" s="26" t="s">
        <v>511</v>
      </c>
      <c r="D95" s="21" t="s">
        <v>152</v>
      </c>
      <c r="E95" s="42"/>
      <c r="F95" s="43"/>
    </row>
    <row r="96" spans="1:6" ht="19.5" customHeight="1">
      <c r="A96" s="49"/>
      <c r="B96" s="687">
        <v>400</v>
      </c>
      <c r="C96" s="26" t="s">
        <v>512</v>
      </c>
      <c r="D96" s="21" t="s">
        <v>154</v>
      </c>
      <c r="E96" s="42"/>
      <c r="F96" s="43"/>
    </row>
    <row r="97" spans="1:6" ht="19.5" customHeight="1">
      <c r="A97" s="49"/>
      <c r="B97" s="687" t="s">
        <v>822</v>
      </c>
      <c r="C97" s="26" t="s">
        <v>513</v>
      </c>
      <c r="D97" s="21" t="s">
        <v>155</v>
      </c>
      <c r="E97" s="42"/>
      <c r="F97" s="43"/>
    </row>
    <row r="98" spans="1:6" ht="19.5" customHeight="1">
      <c r="A98" s="49"/>
      <c r="B98" s="919">
        <v>41</v>
      </c>
      <c r="C98" s="24" t="s">
        <v>514</v>
      </c>
      <c r="D98" s="920" t="s">
        <v>156</v>
      </c>
      <c r="E98" s="921">
        <v>2048</v>
      </c>
      <c r="F98" s="924">
        <v>2019</v>
      </c>
    </row>
    <row r="99" spans="1:6" ht="12.75" customHeight="1">
      <c r="A99" s="49"/>
      <c r="B99" s="919"/>
      <c r="C99" s="25" t="s">
        <v>515</v>
      </c>
      <c r="D99" s="920"/>
      <c r="E99" s="922"/>
      <c r="F99" s="925"/>
    </row>
    <row r="100" spans="2:6" ht="19.5" customHeight="1">
      <c r="B100" s="688">
        <v>410</v>
      </c>
      <c r="C100" s="26" t="s">
        <v>516</v>
      </c>
      <c r="D100" s="21" t="s">
        <v>157</v>
      </c>
      <c r="E100" s="42"/>
      <c r="F100" s="43"/>
    </row>
    <row r="101" spans="2:6" ht="36.75" customHeight="1">
      <c r="B101" s="688" t="s">
        <v>517</v>
      </c>
      <c r="C101" s="26" t="s">
        <v>518</v>
      </c>
      <c r="D101" s="21" t="s">
        <v>158</v>
      </c>
      <c r="E101" s="42"/>
      <c r="F101" s="43"/>
    </row>
    <row r="102" spans="2:6" ht="39" customHeight="1">
      <c r="B102" s="688" t="s">
        <v>517</v>
      </c>
      <c r="C102" s="26" t="s">
        <v>519</v>
      </c>
      <c r="D102" s="21" t="s">
        <v>160</v>
      </c>
      <c r="E102" s="42"/>
      <c r="F102" s="43"/>
    </row>
    <row r="103" spans="2:6" ht="25.5" customHeight="1">
      <c r="B103" s="688" t="s">
        <v>520</v>
      </c>
      <c r="C103" s="26" t="s">
        <v>521</v>
      </c>
      <c r="D103" s="21" t="s">
        <v>161</v>
      </c>
      <c r="E103" s="42">
        <v>2048</v>
      </c>
      <c r="F103" s="43">
        <v>2019</v>
      </c>
    </row>
    <row r="104" spans="2:6" ht="25.5" customHeight="1">
      <c r="B104" s="688" t="s">
        <v>522</v>
      </c>
      <c r="C104" s="26" t="s">
        <v>803</v>
      </c>
      <c r="D104" s="21" t="s">
        <v>162</v>
      </c>
      <c r="E104" s="42"/>
      <c r="F104" s="43"/>
    </row>
    <row r="105" spans="2:6" ht="19.5" customHeight="1">
      <c r="B105" s="688">
        <v>413</v>
      </c>
      <c r="C105" s="26" t="s">
        <v>523</v>
      </c>
      <c r="D105" s="21" t="s">
        <v>163</v>
      </c>
      <c r="E105" s="42"/>
      <c r="F105" s="43"/>
    </row>
    <row r="106" spans="2:6" ht="19.5" customHeight="1">
      <c r="B106" s="688">
        <v>419</v>
      </c>
      <c r="C106" s="26" t="s">
        <v>524</v>
      </c>
      <c r="D106" s="21" t="s">
        <v>164</v>
      </c>
      <c r="E106" s="42"/>
      <c r="F106" s="43"/>
    </row>
    <row r="107" spans="2:6" ht="24" customHeight="1">
      <c r="B107" s="688" t="s">
        <v>525</v>
      </c>
      <c r="C107" s="26" t="s">
        <v>526</v>
      </c>
      <c r="D107" s="21" t="s">
        <v>165</v>
      </c>
      <c r="E107" s="42"/>
      <c r="F107" s="43"/>
    </row>
    <row r="108" spans="2:6" ht="19.5" customHeight="1">
      <c r="B108" s="688">
        <v>498</v>
      </c>
      <c r="C108" s="20" t="s">
        <v>527</v>
      </c>
      <c r="D108" s="21" t="s">
        <v>166</v>
      </c>
      <c r="E108" s="42"/>
      <c r="F108" s="43">
        <v>2382</v>
      </c>
    </row>
    <row r="109" spans="1:6" ht="24" customHeight="1">
      <c r="A109" s="49"/>
      <c r="B109" s="687" t="s">
        <v>528</v>
      </c>
      <c r="C109" s="20" t="s">
        <v>529</v>
      </c>
      <c r="D109" s="21" t="s">
        <v>167</v>
      </c>
      <c r="E109" s="42"/>
      <c r="F109" s="43">
        <v>21117</v>
      </c>
    </row>
    <row r="110" spans="1:6" ht="23.25" customHeight="1">
      <c r="A110" s="49"/>
      <c r="B110" s="919"/>
      <c r="C110" s="22" t="s">
        <v>530</v>
      </c>
      <c r="D110" s="920" t="s">
        <v>168</v>
      </c>
      <c r="E110" s="921">
        <v>39689</v>
      </c>
      <c r="F110" s="924">
        <v>10429</v>
      </c>
    </row>
    <row r="111" spans="1:6" ht="14.25" customHeight="1">
      <c r="A111" s="49"/>
      <c r="B111" s="919"/>
      <c r="C111" s="23" t="s">
        <v>531</v>
      </c>
      <c r="D111" s="920"/>
      <c r="E111" s="922"/>
      <c r="F111" s="925"/>
    </row>
    <row r="112" spans="1:6" ht="19.5" customHeight="1">
      <c r="A112" s="49"/>
      <c r="B112" s="687">
        <v>467</v>
      </c>
      <c r="C112" s="26" t="s">
        <v>532</v>
      </c>
      <c r="D112" s="21" t="s">
        <v>169</v>
      </c>
      <c r="E112" s="42"/>
      <c r="F112" s="43"/>
    </row>
    <row r="113" spans="1:6" ht="19.5" customHeight="1">
      <c r="A113" s="49"/>
      <c r="B113" s="919" t="s">
        <v>533</v>
      </c>
      <c r="C113" s="24" t="s">
        <v>534</v>
      </c>
      <c r="D113" s="920" t="s">
        <v>170</v>
      </c>
      <c r="E113" s="921"/>
      <c r="F113" s="924"/>
    </row>
    <row r="114" spans="1:6" ht="15.75" customHeight="1">
      <c r="A114" s="49"/>
      <c r="B114" s="919"/>
      <c r="C114" s="25" t="s">
        <v>535</v>
      </c>
      <c r="D114" s="920"/>
      <c r="E114" s="922"/>
      <c r="F114" s="925"/>
    </row>
    <row r="115" spans="1:6" ht="25.5" customHeight="1">
      <c r="A115" s="49"/>
      <c r="B115" s="687" t="s">
        <v>536</v>
      </c>
      <c r="C115" s="26" t="s">
        <v>537</v>
      </c>
      <c r="D115" s="21" t="s">
        <v>171</v>
      </c>
      <c r="E115" s="42"/>
      <c r="F115" s="43"/>
    </row>
    <row r="116" spans="2:6" ht="25.5" customHeight="1">
      <c r="B116" s="688" t="s">
        <v>536</v>
      </c>
      <c r="C116" s="26" t="s">
        <v>538</v>
      </c>
      <c r="D116" s="21" t="s">
        <v>172</v>
      </c>
      <c r="E116" s="42"/>
      <c r="F116" s="43"/>
    </row>
    <row r="117" spans="2:6" ht="25.5" customHeight="1">
      <c r="B117" s="688" t="s">
        <v>539</v>
      </c>
      <c r="C117" s="26" t="s">
        <v>540</v>
      </c>
      <c r="D117" s="21" t="s">
        <v>173</v>
      </c>
      <c r="E117" s="42"/>
      <c r="F117" s="43"/>
    </row>
    <row r="118" spans="2:6" ht="24.75" customHeight="1">
      <c r="B118" s="688" t="s">
        <v>541</v>
      </c>
      <c r="C118" s="26" t="s">
        <v>542</v>
      </c>
      <c r="D118" s="21" t="s">
        <v>174</v>
      </c>
      <c r="E118" s="42"/>
      <c r="F118" s="43"/>
    </row>
    <row r="119" spans="2:6" ht="24.75" customHeight="1">
      <c r="B119" s="688" t="s">
        <v>543</v>
      </c>
      <c r="C119" s="26" t="s">
        <v>544</v>
      </c>
      <c r="D119" s="21" t="s">
        <v>175</v>
      </c>
      <c r="E119" s="42"/>
      <c r="F119" s="43"/>
    </row>
    <row r="120" spans="2:6" ht="19.5" customHeight="1">
      <c r="B120" s="688">
        <v>426</v>
      </c>
      <c r="C120" s="26" t="s">
        <v>545</v>
      </c>
      <c r="D120" s="21" t="s">
        <v>176</v>
      </c>
      <c r="E120" s="42"/>
      <c r="F120" s="43"/>
    </row>
    <row r="121" spans="2:6" ht="19.5" customHeight="1">
      <c r="B121" s="688">
        <v>428</v>
      </c>
      <c r="C121" s="26" t="s">
        <v>546</v>
      </c>
      <c r="D121" s="21" t="s">
        <v>177</v>
      </c>
      <c r="E121" s="42"/>
      <c r="F121" s="43"/>
    </row>
    <row r="122" spans="2:6" ht="19.5" customHeight="1">
      <c r="B122" s="688">
        <v>430</v>
      </c>
      <c r="C122" s="26" t="s">
        <v>547</v>
      </c>
      <c r="D122" s="21" t="s">
        <v>178</v>
      </c>
      <c r="E122" s="42"/>
      <c r="F122" s="43"/>
    </row>
    <row r="123" spans="1:6" ht="19.5" customHeight="1">
      <c r="A123" s="49"/>
      <c r="B123" s="919" t="s">
        <v>548</v>
      </c>
      <c r="C123" s="24" t="s">
        <v>549</v>
      </c>
      <c r="D123" s="920" t="s">
        <v>179</v>
      </c>
      <c r="E123" s="921">
        <v>7155</v>
      </c>
      <c r="F123" s="924">
        <v>895</v>
      </c>
    </row>
    <row r="124" spans="1:6" ht="15.75" customHeight="1">
      <c r="A124" s="49"/>
      <c r="B124" s="919"/>
      <c r="C124" s="25" t="s">
        <v>550</v>
      </c>
      <c r="D124" s="920"/>
      <c r="E124" s="922"/>
      <c r="F124" s="925"/>
    </row>
    <row r="125" spans="2:6" ht="24.75" customHeight="1">
      <c r="B125" s="688" t="s">
        <v>551</v>
      </c>
      <c r="C125" s="26" t="s">
        <v>552</v>
      </c>
      <c r="D125" s="21" t="s">
        <v>180</v>
      </c>
      <c r="E125" s="42"/>
      <c r="F125" s="43"/>
    </row>
    <row r="126" spans="2:6" ht="24.75" customHeight="1">
      <c r="B126" s="688" t="s">
        <v>553</v>
      </c>
      <c r="C126" s="26" t="s">
        <v>554</v>
      </c>
      <c r="D126" s="21" t="s">
        <v>181</v>
      </c>
      <c r="E126" s="42"/>
      <c r="F126" s="43"/>
    </row>
    <row r="127" spans="2:6" ht="19.5" customHeight="1">
      <c r="B127" s="688">
        <v>435</v>
      </c>
      <c r="C127" s="26" t="s">
        <v>555</v>
      </c>
      <c r="D127" s="21" t="s">
        <v>182</v>
      </c>
      <c r="E127" s="42">
        <v>7155</v>
      </c>
      <c r="F127" s="43">
        <v>895</v>
      </c>
    </row>
    <row r="128" spans="2:6" ht="19.5" customHeight="1">
      <c r="B128" s="688">
        <v>436</v>
      </c>
      <c r="C128" s="26" t="s">
        <v>556</v>
      </c>
      <c r="D128" s="21" t="s">
        <v>183</v>
      </c>
      <c r="E128" s="42"/>
      <c r="F128" s="43"/>
    </row>
    <row r="129" spans="2:6" ht="19.5" customHeight="1">
      <c r="B129" s="688" t="s">
        <v>557</v>
      </c>
      <c r="C129" s="26" t="s">
        <v>558</v>
      </c>
      <c r="D129" s="21" t="s">
        <v>184</v>
      </c>
      <c r="E129" s="42"/>
      <c r="F129" s="43"/>
    </row>
    <row r="130" spans="2:6" ht="19.5" customHeight="1">
      <c r="B130" s="688" t="s">
        <v>557</v>
      </c>
      <c r="C130" s="26" t="s">
        <v>559</v>
      </c>
      <c r="D130" s="21" t="s">
        <v>185</v>
      </c>
      <c r="E130" s="42"/>
      <c r="F130" s="43"/>
    </row>
    <row r="131" spans="1:6" ht="19.5" customHeight="1">
      <c r="A131" s="49"/>
      <c r="B131" s="919" t="s">
        <v>560</v>
      </c>
      <c r="C131" s="24" t="s">
        <v>561</v>
      </c>
      <c r="D131" s="920" t="s">
        <v>186</v>
      </c>
      <c r="E131" s="921">
        <v>11224</v>
      </c>
      <c r="F131" s="924">
        <v>9534</v>
      </c>
    </row>
    <row r="132" spans="1:6" ht="15" customHeight="1">
      <c r="A132" s="49"/>
      <c r="B132" s="919"/>
      <c r="C132" s="25" t="s">
        <v>562</v>
      </c>
      <c r="D132" s="920"/>
      <c r="E132" s="922"/>
      <c r="F132" s="925"/>
    </row>
    <row r="133" spans="2:6" ht="19.5" customHeight="1">
      <c r="B133" s="688" t="s">
        <v>823</v>
      </c>
      <c r="C133" s="26" t="s">
        <v>563</v>
      </c>
      <c r="D133" s="21" t="s">
        <v>187</v>
      </c>
      <c r="E133" s="42">
        <v>9623</v>
      </c>
      <c r="F133" s="43">
        <v>8303</v>
      </c>
    </row>
    <row r="134" spans="2:6" ht="24.75" customHeight="1">
      <c r="B134" s="688" t="s">
        <v>564</v>
      </c>
      <c r="C134" s="26" t="s">
        <v>824</v>
      </c>
      <c r="D134" s="21" t="s">
        <v>188</v>
      </c>
      <c r="E134" s="42">
        <v>1522</v>
      </c>
      <c r="F134" s="43">
        <v>1231</v>
      </c>
    </row>
    <row r="135" spans="2:6" ht="19.5" customHeight="1">
      <c r="B135" s="688">
        <v>481</v>
      </c>
      <c r="C135" s="26" t="s">
        <v>565</v>
      </c>
      <c r="D135" s="21" t="s">
        <v>189</v>
      </c>
      <c r="E135" s="42">
        <v>79</v>
      </c>
      <c r="F135" s="43"/>
    </row>
    <row r="136" spans="2:6" ht="36.75" customHeight="1">
      <c r="B136" s="688">
        <v>427</v>
      </c>
      <c r="C136" s="26" t="s">
        <v>566</v>
      </c>
      <c r="D136" s="21" t="s">
        <v>190</v>
      </c>
      <c r="E136" s="42"/>
      <c r="F136" s="43"/>
    </row>
    <row r="137" spans="1:6" ht="33" customHeight="1">
      <c r="A137" s="49"/>
      <c r="B137" s="687" t="s">
        <v>567</v>
      </c>
      <c r="C137" s="26" t="s">
        <v>568</v>
      </c>
      <c r="D137" s="21" t="s">
        <v>191</v>
      </c>
      <c r="E137" s="42">
        <v>21310</v>
      </c>
      <c r="F137" s="43"/>
    </row>
    <row r="138" spans="1:6" ht="19.5" customHeight="1">
      <c r="A138" s="49"/>
      <c r="B138" s="919"/>
      <c r="C138" s="22" t="s">
        <v>569</v>
      </c>
      <c r="D138" s="920" t="s">
        <v>192</v>
      </c>
      <c r="E138" s="921"/>
      <c r="F138" s="924"/>
    </row>
    <row r="139" spans="1:6" ht="23.25" customHeight="1">
      <c r="A139" s="49"/>
      <c r="B139" s="919"/>
      <c r="C139" s="23" t="s">
        <v>570</v>
      </c>
      <c r="D139" s="920"/>
      <c r="E139" s="922"/>
      <c r="F139" s="925"/>
    </row>
    <row r="140" spans="1:6" ht="19.5" customHeight="1">
      <c r="A140" s="49"/>
      <c r="B140" s="919"/>
      <c r="C140" s="22" t="s">
        <v>571</v>
      </c>
      <c r="D140" s="920" t="s">
        <v>193</v>
      </c>
      <c r="E140" s="921">
        <v>85017</v>
      </c>
      <c r="F140" s="924">
        <v>90934</v>
      </c>
    </row>
    <row r="141" spans="1:6" ht="12" customHeight="1">
      <c r="A141" s="49"/>
      <c r="B141" s="919"/>
      <c r="C141" s="23" t="s">
        <v>572</v>
      </c>
      <c r="D141" s="920"/>
      <c r="E141" s="922"/>
      <c r="F141" s="925"/>
    </row>
    <row r="142" spans="1:6" ht="19.5" customHeight="1" thickBot="1">
      <c r="A142" s="49"/>
      <c r="B142" s="690">
        <v>89</v>
      </c>
      <c r="C142" s="32" t="s">
        <v>573</v>
      </c>
      <c r="D142" s="33" t="s">
        <v>194</v>
      </c>
      <c r="E142" s="44">
        <v>12286</v>
      </c>
      <c r="F142" s="45">
        <v>12286</v>
      </c>
    </row>
    <row r="148" ht="12.75">
      <c r="B148" t="s">
        <v>934</v>
      </c>
    </row>
  </sheetData>
  <sheetProtection/>
  <mergeCells count="73">
    <mergeCell ref="F49:F50"/>
    <mergeCell ref="B8:B9"/>
    <mergeCell ref="D8:D9"/>
    <mergeCell ref="B10:B11"/>
    <mergeCell ref="D10:D11"/>
    <mergeCell ref="E8:E9"/>
    <mergeCell ref="B27:B28"/>
    <mergeCell ref="E10:E11"/>
    <mergeCell ref="F10:F11"/>
    <mergeCell ref="B76:B77"/>
    <mergeCell ref="D76:D77"/>
    <mergeCell ref="B91:B92"/>
    <mergeCell ref="D91:D92"/>
    <mergeCell ref="E76:E77"/>
    <mergeCell ref="F76:F77"/>
    <mergeCell ref="E91:E92"/>
    <mergeCell ref="F91:F92"/>
    <mergeCell ref="B93:B94"/>
    <mergeCell ref="D93:D94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93:E94"/>
    <mergeCell ref="F93:F94"/>
    <mergeCell ref="E56:E57"/>
    <mergeCell ref="F56:F57"/>
    <mergeCell ref="B49:B50"/>
    <mergeCell ref="D49:D50"/>
    <mergeCell ref="B56:B57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  <mergeCell ref="B40:B41"/>
    <mergeCell ref="D40:D41"/>
    <mergeCell ref="E49:E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41" max="255" man="1"/>
    <brk id="122" max="255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zoomScalePageLayoutView="0" workbookViewId="0" topLeftCell="A1">
      <selection activeCell="E9" sqref="E9:E66"/>
    </sheetView>
  </sheetViews>
  <sheetFormatPr defaultColWidth="9.140625" defaultRowHeight="12.75"/>
  <cols>
    <col min="1" max="1" width="3.421875" style="53" customWidth="1"/>
    <col min="2" max="2" width="59.57421875" style="53" customWidth="1"/>
    <col min="3" max="3" width="9.421875" style="53" customWidth="1"/>
    <col min="4" max="7" width="15.7109375" style="1" customWidth="1"/>
    <col min="8" max="16384" width="9.140625" style="53" customWidth="1"/>
  </cols>
  <sheetData>
    <row r="1" ht="15.75">
      <c r="G1" s="135" t="s">
        <v>772</v>
      </c>
    </row>
    <row r="2" spans="2:7" s="4" customFormat="1" ht="21.75" customHeight="1">
      <c r="B2" s="934" t="s">
        <v>43</v>
      </c>
      <c r="C2" s="934"/>
      <c r="D2" s="934"/>
      <c r="E2" s="934"/>
      <c r="F2" s="934"/>
      <c r="G2" s="934"/>
    </row>
    <row r="3" spans="2:7" s="4" customFormat="1" ht="14.25" customHeight="1">
      <c r="B3" s="935" t="s">
        <v>988</v>
      </c>
      <c r="C3" s="935"/>
      <c r="D3" s="935"/>
      <c r="E3" s="935"/>
      <c r="F3" s="935"/>
      <c r="G3" s="935"/>
    </row>
    <row r="4" spans="4:7" ht="16.5" thickBot="1">
      <c r="D4" s="53"/>
      <c r="E4" s="53"/>
      <c r="F4" s="53"/>
      <c r="G4" s="46" t="s">
        <v>197</v>
      </c>
    </row>
    <row r="5" spans="2:7" ht="19.5" customHeight="1">
      <c r="B5" s="1030" t="s">
        <v>668</v>
      </c>
      <c r="C5" s="1032" t="s">
        <v>40</v>
      </c>
      <c r="D5" s="996" t="s">
        <v>64</v>
      </c>
      <c r="E5" s="997"/>
      <c r="F5" s="997"/>
      <c r="G5" s="998"/>
    </row>
    <row r="6" spans="1:7" ht="36.75" customHeight="1">
      <c r="A6" s="246"/>
      <c r="B6" s="1031"/>
      <c r="C6" s="1033"/>
      <c r="D6" s="654" t="s">
        <v>989</v>
      </c>
      <c r="E6" s="655" t="s">
        <v>940</v>
      </c>
      <c r="F6" s="654" t="s">
        <v>990</v>
      </c>
      <c r="G6" s="656" t="s">
        <v>991</v>
      </c>
    </row>
    <row r="7" spans="1:7" ht="15" customHeight="1" thickBot="1">
      <c r="A7" s="246"/>
      <c r="B7" s="34">
        <v>1</v>
      </c>
      <c r="C7" s="31">
        <v>2</v>
      </c>
      <c r="D7" s="31">
        <v>3</v>
      </c>
      <c r="E7" s="31">
        <v>4</v>
      </c>
      <c r="F7" s="31">
        <v>5</v>
      </c>
      <c r="G7" s="61">
        <v>6</v>
      </c>
    </row>
    <row r="8" spans="1:7" s="68" customFormat="1" ht="19.5" customHeight="1">
      <c r="A8" s="76"/>
      <c r="B8" s="73" t="s">
        <v>669</v>
      </c>
      <c r="C8" s="657"/>
      <c r="D8" s="142"/>
      <c r="E8" s="142"/>
      <c r="F8" s="142"/>
      <c r="G8" s="143"/>
    </row>
    <row r="9" spans="1:7" s="68" customFormat="1" ht="19.5" customHeight="1">
      <c r="A9" s="76"/>
      <c r="B9" s="658" t="s">
        <v>670</v>
      </c>
      <c r="C9" s="659">
        <v>3001</v>
      </c>
      <c r="D9" s="660">
        <v>47649</v>
      </c>
      <c r="E9" s="661">
        <v>120606</v>
      </c>
      <c r="F9" s="662">
        <v>196565</v>
      </c>
      <c r="G9" s="663">
        <v>258607</v>
      </c>
    </row>
    <row r="10" spans="1:7" s="68" customFormat="1" ht="19.5" customHeight="1">
      <c r="A10" s="76"/>
      <c r="B10" s="74" t="s">
        <v>671</v>
      </c>
      <c r="C10" s="18">
        <v>3002</v>
      </c>
      <c r="D10" s="239">
        <v>46878</v>
      </c>
      <c r="E10" s="142">
        <v>108498</v>
      </c>
      <c r="F10" s="142">
        <v>179460</v>
      </c>
      <c r="G10" s="143">
        <v>240031</v>
      </c>
    </row>
    <row r="11" spans="1:7" s="68" customFormat="1" ht="19.5" customHeight="1">
      <c r="A11" s="76"/>
      <c r="B11" s="74" t="s">
        <v>672</v>
      </c>
      <c r="C11" s="18">
        <v>3003</v>
      </c>
      <c r="D11" s="142"/>
      <c r="E11" s="142"/>
      <c r="F11" s="142"/>
      <c r="G11" s="143"/>
    </row>
    <row r="12" spans="1:7" s="68" customFormat="1" ht="19.5" customHeight="1">
      <c r="A12" s="76"/>
      <c r="B12" s="74" t="s">
        <v>673</v>
      </c>
      <c r="C12" s="18">
        <v>3004</v>
      </c>
      <c r="D12" s="142">
        <v>8</v>
      </c>
      <c r="E12" s="142">
        <v>16</v>
      </c>
      <c r="F12" s="142">
        <v>18</v>
      </c>
      <c r="G12" s="143">
        <v>21</v>
      </c>
    </row>
    <row r="13" spans="1:7" s="68" customFormat="1" ht="19.5" customHeight="1">
      <c r="A13" s="76"/>
      <c r="B13" s="74" t="s">
        <v>806</v>
      </c>
      <c r="C13" s="18">
        <v>3005</v>
      </c>
      <c r="D13" s="142">
        <v>763</v>
      </c>
      <c r="E13" s="142">
        <v>12092</v>
      </c>
      <c r="F13" s="142">
        <v>17087</v>
      </c>
      <c r="G13" s="143">
        <v>18555</v>
      </c>
    </row>
    <row r="14" spans="1:7" s="68" customFormat="1" ht="19.5" customHeight="1">
      <c r="A14" s="76"/>
      <c r="B14" s="658" t="s">
        <v>674</v>
      </c>
      <c r="C14" s="664">
        <v>3006</v>
      </c>
      <c r="D14" s="662">
        <v>54722</v>
      </c>
      <c r="E14" s="662">
        <v>127257</v>
      </c>
      <c r="F14" s="662">
        <v>201725</v>
      </c>
      <c r="G14" s="663">
        <v>269248</v>
      </c>
    </row>
    <row r="15" spans="1:7" s="68" customFormat="1" ht="19.5" customHeight="1">
      <c r="A15" s="76"/>
      <c r="B15" s="74" t="s">
        <v>675</v>
      </c>
      <c r="C15" s="18">
        <v>3007</v>
      </c>
      <c r="D15" s="142">
        <v>20611</v>
      </c>
      <c r="E15" s="142">
        <v>49793</v>
      </c>
      <c r="F15" s="142">
        <v>86346</v>
      </c>
      <c r="G15" s="143">
        <v>121321</v>
      </c>
    </row>
    <row r="16" spans="1:7" s="68" customFormat="1" ht="19.5" customHeight="1">
      <c r="A16" s="76"/>
      <c r="B16" s="74" t="s">
        <v>676</v>
      </c>
      <c r="C16" s="18">
        <v>3008</v>
      </c>
      <c r="D16" s="142"/>
      <c r="E16" s="142"/>
      <c r="F16" s="142"/>
      <c r="G16" s="143"/>
    </row>
    <row r="17" spans="1:7" s="68" customFormat="1" ht="19.5" customHeight="1">
      <c r="A17" s="76"/>
      <c r="B17" s="74" t="s">
        <v>677</v>
      </c>
      <c r="C17" s="18">
        <v>3009</v>
      </c>
      <c r="D17" s="142">
        <v>30636</v>
      </c>
      <c r="E17" s="142">
        <v>72282</v>
      </c>
      <c r="F17" s="142">
        <v>104916</v>
      </c>
      <c r="G17" s="143">
        <v>135613</v>
      </c>
    </row>
    <row r="18" spans="1:7" s="68" customFormat="1" ht="19.5" customHeight="1">
      <c r="A18" s="76"/>
      <c r="B18" s="74" t="s">
        <v>678</v>
      </c>
      <c r="C18" s="18">
        <v>3010</v>
      </c>
      <c r="D18" s="142">
        <v>5</v>
      </c>
      <c r="E18" s="142">
        <v>8</v>
      </c>
      <c r="F18" s="142">
        <v>354</v>
      </c>
      <c r="G18" s="143">
        <v>402</v>
      </c>
    </row>
    <row r="19" spans="1:7" s="68" customFormat="1" ht="19.5" customHeight="1">
      <c r="A19" s="76"/>
      <c r="B19" s="74" t="s">
        <v>679</v>
      </c>
      <c r="C19" s="18">
        <v>3011</v>
      </c>
      <c r="D19" s="240"/>
      <c r="E19" s="240"/>
      <c r="F19" s="240"/>
      <c r="G19" s="241"/>
    </row>
    <row r="20" spans="1:7" s="68" customFormat="1" ht="19.5" customHeight="1">
      <c r="A20" s="76"/>
      <c r="B20" s="74" t="s">
        <v>680</v>
      </c>
      <c r="C20" s="18">
        <v>3012</v>
      </c>
      <c r="D20" s="142">
        <v>425</v>
      </c>
      <c r="E20" s="142">
        <v>850</v>
      </c>
      <c r="F20" s="142">
        <v>1275</v>
      </c>
      <c r="G20" s="143">
        <v>1700</v>
      </c>
    </row>
    <row r="21" spans="1:7" s="68" customFormat="1" ht="19.5" customHeight="1">
      <c r="A21" s="76"/>
      <c r="B21" s="74" t="s">
        <v>681</v>
      </c>
      <c r="C21" s="18">
        <v>3013</v>
      </c>
      <c r="D21" s="142">
        <v>3045</v>
      </c>
      <c r="E21" s="142">
        <v>4324</v>
      </c>
      <c r="F21" s="142">
        <v>8544</v>
      </c>
      <c r="G21" s="143">
        <v>9899</v>
      </c>
    </row>
    <row r="22" spans="1:7" s="68" customFormat="1" ht="19.5" customHeight="1">
      <c r="A22" s="76"/>
      <c r="B22" s="74" t="s">
        <v>804</v>
      </c>
      <c r="C22" s="18">
        <v>3014</v>
      </c>
      <c r="D22" s="239"/>
      <c r="E22" s="239"/>
      <c r="F22" s="239">
        <v>290</v>
      </c>
      <c r="G22" s="242">
        <v>313</v>
      </c>
    </row>
    <row r="23" spans="1:7" s="68" customFormat="1" ht="19.5" customHeight="1">
      <c r="A23" s="76"/>
      <c r="B23" s="74" t="s">
        <v>682</v>
      </c>
      <c r="C23" s="18">
        <v>3015</v>
      </c>
      <c r="D23" s="142">
        <v>0</v>
      </c>
      <c r="E23" s="142">
        <v>0</v>
      </c>
      <c r="F23" s="142">
        <v>0</v>
      </c>
      <c r="G23" s="143">
        <v>0</v>
      </c>
    </row>
    <row r="24" spans="1:7" s="68" customFormat="1" ht="19.5" customHeight="1">
      <c r="A24" s="76"/>
      <c r="B24" s="74" t="s">
        <v>683</v>
      </c>
      <c r="C24" s="18">
        <v>3016</v>
      </c>
      <c r="D24" s="142">
        <v>7073</v>
      </c>
      <c r="E24" s="142">
        <v>6651</v>
      </c>
      <c r="F24" s="142">
        <v>5160</v>
      </c>
      <c r="G24" s="143">
        <v>10641</v>
      </c>
    </row>
    <row r="25" spans="1:7" s="68" customFormat="1" ht="19.5" customHeight="1">
      <c r="A25" s="76"/>
      <c r="B25" s="75" t="s">
        <v>684</v>
      </c>
      <c r="C25" s="18"/>
      <c r="D25" s="142"/>
      <c r="E25" s="142"/>
      <c r="F25" s="142"/>
      <c r="G25" s="143"/>
    </row>
    <row r="26" spans="1:7" s="68" customFormat="1" ht="19.5" customHeight="1">
      <c r="A26" s="76"/>
      <c r="B26" s="658" t="s">
        <v>131</v>
      </c>
      <c r="C26" s="664">
        <v>3017</v>
      </c>
      <c r="D26" s="662">
        <v>0</v>
      </c>
      <c r="E26" s="662">
        <v>0</v>
      </c>
      <c r="F26" s="662">
        <v>0</v>
      </c>
      <c r="G26" s="663">
        <v>0</v>
      </c>
    </row>
    <row r="27" spans="1:7" s="68" customFormat="1" ht="19.5" customHeight="1">
      <c r="A27" s="76"/>
      <c r="B27" s="74" t="s">
        <v>685</v>
      </c>
      <c r="C27" s="18">
        <v>3018</v>
      </c>
      <c r="D27" s="142"/>
      <c r="E27" s="142"/>
      <c r="F27" s="142"/>
      <c r="G27" s="143"/>
    </row>
    <row r="28" spans="1:7" s="68" customFormat="1" ht="27.75" customHeight="1">
      <c r="A28" s="76"/>
      <c r="B28" s="74" t="s">
        <v>686</v>
      </c>
      <c r="C28" s="18">
        <v>3019</v>
      </c>
      <c r="D28" s="142"/>
      <c r="E28" s="142"/>
      <c r="F28" s="142"/>
      <c r="G28" s="143"/>
    </row>
    <row r="29" spans="1:7" s="68" customFormat="1" ht="19.5" customHeight="1">
      <c r="A29" s="76"/>
      <c r="B29" s="74" t="s">
        <v>687</v>
      </c>
      <c r="C29" s="18">
        <v>3020</v>
      </c>
      <c r="D29" s="142"/>
      <c r="E29" s="142"/>
      <c r="F29" s="142"/>
      <c r="G29" s="143"/>
    </row>
    <row r="30" spans="1:7" s="68" customFormat="1" ht="19.5" customHeight="1">
      <c r="A30" s="76"/>
      <c r="B30" s="74" t="s">
        <v>688</v>
      </c>
      <c r="C30" s="18">
        <v>3021</v>
      </c>
      <c r="D30" s="142"/>
      <c r="E30" s="142"/>
      <c r="F30" s="142"/>
      <c r="G30" s="143"/>
    </row>
    <row r="31" spans="1:7" s="68" customFormat="1" ht="19.5" customHeight="1">
      <c r="A31" s="76"/>
      <c r="B31" s="74" t="s">
        <v>32</v>
      </c>
      <c r="C31" s="18">
        <v>3022</v>
      </c>
      <c r="D31" s="142"/>
      <c r="E31" s="142"/>
      <c r="F31" s="142"/>
      <c r="G31" s="143"/>
    </row>
    <row r="32" spans="1:7" s="68" customFormat="1" ht="19.5" customHeight="1">
      <c r="A32" s="76"/>
      <c r="B32" s="658" t="s">
        <v>132</v>
      </c>
      <c r="C32" s="664">
        <v>3023</v>
      </c>
      <c r="D32" s="665">
        <v>0</v>
      </c>
      <c r="E32" s="665">
        <v>0</v>
      </c>
      <c r="F32" s="665">
        <v>0</v>
      </c>
      <c r="G32" s="666">
        <v>0</v>
      </c>
    </row>
    <row r="33" spans="1:7" s="68" customFormat="1" ht="19.5" customHeight="1">
      <c r="A33" s="76"/>
      <c r="B33" s="74" t="s">
        <v>689</v>
      </c>
      <c r="C33" s="18">
        <v>3024</v>
      </c>
      <c r="D33" s="142"/>
      <c r="E33" s="142"/>
      <c r="F33" s="142"/>
      <c r="G33" s="143"/>
    </row>
    <row r="34" spans="1:7" s="68" customFormat="1" ht="34.5" customHeight="1">
      <c r="A34" s="76"/>
      <c r="B34" s="74" t="s">
        <v>690</v>
      </c>
      <c r="C34" s="18">
        <v>3025</v>
      </c>
      <c r="D34" s="142"/>
      <c r="E34" s="142"/>
      <c r="F34" s="142"/>
      <c r="G34" s="143"/>
    </row>
    <row r="35" spans="1:7" s="68" customFormat="1" ht="19.5" customHeight="1">
      <c r="A35" s="76"/>
      <c r="B35" s="74" t="s">
        <v>691</v>
      </c>
      <c r="C35" s="18">
        <v>3026</v>
      </c>
      <c r="D35" s="239"/>
      <c r="E35" s="239"/>
      <c r="F35" s="239"/>
      <c r="G35" s="242"/>
    </row>
    <row r="36" spans="1:7" s="68" customFormat="1" ht="19.5" customHeight="1">
      <c r="A36" s="76"/>
      <c r="B36" s="74" t="s">
        <v>692</v>
      </c>
      <c r="C36" s="18">
        <v>3027</v>
      </c>
      <c r="D36" s="142">
        <v>0</v>
      </c>
      <c r="E36" s="142">
        <v>0</v>
      </c>
      <c r="F36" s="142">
        <v>0</v>
      </c>
      <c r="G36" s="143">
        <v>0</v>
      </c>
    </row>
    <row r="37" spans="1:7" s="68" customFormat="1" ht="19.5" customHeight="1">
      <c r="A37" s="76"/>
      <c r="B37" s="74" t="s">
        <v>693</v>
      </c>
      <c r="C37" s="18">
        <v>3028</v>
      </c>
      <c r="D37" s="142">
        <v>0</v>
      </c>
      <c r="E37" s="142">
        <v>0</v>
      </c>
      <c r="F37" s="142">
        <v>0</v>
      </c>
      <c r="G37" s="143">
        <v>0</v>
      </c>
    </row>
    <row r="38" spans="1:7" s="68" customFormat="1" ht="26.25" customHeight="1">
      <c r="A38" s="76"/>
      <c r="B38" s="75" t="s">
        <v>694</v>
      </c>
      <c r="C38" s="18"/>
      <c r="D38" s="142"/>
      <c r="E38" s="142"/>
      <c r="F38" s="142"/>
      <c r="G38" s="143"/>
    </row>
    <row r="39" spans="1:7" s="68" customFormat="1" ht="19.5" customHeight="1">
      <c r="A39" s="76"/>
      <c r="B39" s="658" t="s">
        <v>695</v>
      </c>
      <c r="C39" s="664">
        <v>3029</v>
      </c>
      <c r="D39" s="662">
        <v>0</v>
      </c>
      <c r="E39" s="662">
        <v>0</v>
      </c>
      <c r="F39" s="662">
        <v>0</v>
      </c>
      <c r="G39" s="663">
        <v>0</v>
      </c>
    </row>
    <row r="40" spans="1:7" s="68" customFormat="1" ht="19.5" customHeight="1">
      <c r="A40" s="76"/>
      <c r="B40" s="74" t="s">
        <v>33</v>
      </c>
      <c r="C40" s="18">
        <v>3030</v>
      </c>
      <c r="D40" s="142"/>
      <c r="E40" s="142"/>
      <c r="F40" s="142"/>
      <c r="G40" s="143"/>
    </row>
    <row r="41" spans="1:7" s="68" customFormat="1" ht="19.5" customHeight="1">
      <c r="A41" s="76"/>
      <c r="B41" s="74" t="s">
        <v>696</v>
      </c>
      <c r="C41" s="18">
        <v>3031</v>
      </c>
      <c r="D41" s="142"/>
      <c r="E41" s="142"/>
      <c r="F41" s="142"/>
      <c r="G41" s="143"/>
    </row>
    <row r="42" spans="1:7" s="68" customFormat="1" ht="19.5" customHeight="1">
      <c r="A42" s="76"/>
      <c r="B42" s="74" t="s">
        <v>697</v>
      </c>
      <c r="C42" s="18">
        <v>3032</v>
      </c>
      <c r="D42" s="142"/>
      <c r="E42" s="142"/>
      <c r="F42" s="142"/>
      <c r="G42" s="143"/>
    </row>
    <row r="43" spans="1:7" s="68" customFormat="1" ht="19.5" customHeight="1">
      <c r="A43" s="76"/>
      <c r="B43" s="74" t="s">
        <v>698</v>
      </c>
      <c r="C43" s="18">
        <v>3033</v>
      </c>
      <c r="D43" s="142"/>
      <c r="E43" s="142"/>
      <c r="F43" s="142"/>
      <c r="G43" s="143"/>
    </row>
    <row r="44" spans="1:7" s="68" customFormat="1" ht="19.5" customHeight="1">
      <c r="A44" s="76"/>
      <c r="B44" s="74" t="s">
        <v>699</v>
      </c>
      <c r="C44" s="18">
        <v>3034</v>
      </c>
      <c r="D44" s="142"/>
      <c r="E44" s="142"/>
      <c r="F44" s="142"/>
      <c r="G44" s="143"/>
    </row>
    <row r="45" spans="1:7" s="68" customFormat="1" ht="19.5" customHeight="1">
      <c r="A45" s="76"/>
      <c r="B45" s="74" t="s">
        <v>700</v>
      </c>
      <c r="C45" s="18">
        <v>3035</v>
      </c>
      <c r="D45" s="142"/>
      <c r="E45" s="142"/>
      <c r="F45" s="142"/>
      <c r="G45" s="143"/>
    </row>
    <row r="46" spans="1:7" s="68" customFormat="1" ht="19.5" customHeight="1">
      <c r="A46" s="76"/>
      <c r="B46" s="74" t="s">
        <v>805</v>
      </c>
      <c r="C46" s="18">
        <v>3036</v>
      </c>
      <c r="D46" s="142"/>
      <c r="E46" s="142"/>
      <c r="F46" s="142"/>
      <c r="G46" s="143"/>
    </row>
    <row r="47" spans="1:7" s="68" customFormat="1" ht="19.5" customHeight="1">
      <c r="A47" s="76"/>
      <c r="B47" s="658" t="s">
        <v>701</v>
      </c>
      <c r="C47" s="664">
        <v>3037</v>
      </c>
      <c r="D47" s="662">
        <v>891</v>
      </c>
      <c r="E47" s="662">
        <v>1782</v>
      </c>
      <c r="F47" s="662">
        <v>2079</v>
      </c>
      <c r="G47" s="663">
        <v>2079</v>
      </c>
    </row>
    <row r="48" spans="1:7" s="68" customFormat="1" ht="19.5" customHeight="1">
      <c r="A48" s="76"/>
      <c r="B48" s="74" t="s">
        <v>702</v>
      </c>
      <c r="C48" s="18">
        <v>3038</v>
      </c>
      <c r="D48" s="142"/>
      <c r="E48" s="142"/>
      <c r="F48" s="142"/>
      <c r="G48" s="143"/>
    </row>
    <row r="49" spans="1:7" s="68" customFormat="1" ht="19.5" customHeight="1">
      <c r="A49" s="76"/>
      <c r="B49" s="74" t="s">
        <v>696</v>
      </c>
      <c r="C49" s="18">
        <v>3039</v>
      </c>
      <c r="D49" s="142"/>
      <c r="E49" s="142"/>
      <c r="F49" s="142"/>
      <c r="G49" s="143"/>
    </row>
    <row r="50" spans="1:7" s="68" customFormat="1" ht="19.5" customHeight="1">
      <c r="A50" s="76"/>
      <c r="B50" s="74" t="s">
        <v>697</v>
      </c>
      <c r="C50" s="18">
        <v>3040</v>
      </c>
      <c r="D50" s="142"/>
      <c r="E50" s="142"/>
      <c r="F50" s="142"/>
      <c r="G50" s="143"/>
    </row>
    <row r="51" spans="1:7" s="68" customFormat="1" ht="19.5" customHeight="1">
      <c r="A51" s="76"/>
      <c r="B51" s="74" t="s">
        <v>698</v>
      </c>
      <c r="C51" s="18">
        <v>3041</v>
      </c>
      <c r="D51" s="240">
        <v>891</v>
      </c>
      <c r="E51" s="240">
        <v>1782</v>
      </c>
      <c r="F51" s="240">
        <v>2079</v>
      </c>
      <c r="G51" s="241">
        <v>2079</v>
      </c>
    </row>
    <row r="52" spans="1:7" s="68" customFormat="1" ht="19.5" customHeight="1">
      <c r="A52" s="76"/>
      <c r="B52" s="74" t="s">
        <v>699</v>
      </c>
      <c r="C52" s="56">
        <v>3042</v>
      </c>
      <c r="D52" s="142"/>
      <c r="E52" s="142"/>
      <c r="F52" s="142"/>
      <c r="G52" s="143"/>
    </row>
    <row r="53" spans="1:7" s="68" customFormat="1" ht="19.5" customHeight="1">
      <c r="A53" s="76"/>
      <c r="B53" s="74" t="s">
        <v>703</v>
      </c>
      <c r="C53" s="56">
        <v>3043</v>
      </c>
      <c r="D53" s="142"/>
      <c r="E53" s="142"/>
      <c r="F53" s="142"/>
      <c r="G53" s="143"/>
    </row>
    <row r="54" spans="1:7" s="68" customFormat="1" ht="19.5" customHeight="1">
      <c r="A54" s="76"/>
      <c r="B54" s="74" t="s">
        <v>704</v>
      </c>
      <c r="C54" s="56">
        <v>3044</v>
      </c>
      <c r="D54" s="142"/>
      <c r="E54" s="142"/>
      <c r="F54" s="142"/>
      <c r="G54" s="143"/>
    </row>
    <row r="55" spans="1:7" s="68" customFormat="1" ht="19.5" customHeight="1">
      <c r="A55" s="76"/>
      <c r="B55" s="74" t="s">
        <v>705</v>
      </c>
      <c r="C55" s="56">
        <v>3045</v>
      </c>
      <c r="D55" s="142"/>
      <c r="E55" s="142"/>
      <c r="F55" s="142"/>
      <c r="G55" s="143"/>
    </row>
    <row r="56" spans="1:7" s="68" customFormat="1" ht="19.5" customHeight="1">
      <c r="A56" s="76"/>
      <c r="B56" s="74" t="s">
        <v>706</v>
      </c>
      <c r="C56" s="56">
        <v>3046</v>
      </c>
      <c r="D56" s="142">
        <v>0</v>
      </c>
      <c r="E56" s="142">
        <v>0</v>
      </c>
      <c r="F56" s="142">
        <v>0</v>
      </c>
      <c r="G56" s="143">
        <v>0</v>
      </c>
    </row>
    <row r="57" spans="1:7" s="68" customFormat="1" ht="19.5" customHeight="1">
      <c r="A57" s="76"/>
      <c r="B57" s="74" t="s">
        <v>707</v>
      </c>
      <c r="C57" s="56">
        <v>3047</v>
      </c>
      <c r="D57" s="815">
        <v>891</v>
      </c>
      <c r="E57" s="815">
        <v>1782</v>
      </c>
      <c r="F57" s="815">
        <v>2079</v>
      </c>
      <c r="G57" s="816">
        <v>2079</v>
      </c>
    </row>
    <row r="58" spans="1:7" s="68" customFormat="1" ht="19.5" customHeight="1">
      <c r="A58" s="76"/>
      <c r="B58" s="75" t="s">
        <v>708</v>
      </c>
      <c r="C58" s="56">
        <v>3048</v>
      </c>
      <c r="D58" s="815">
        <v>47649</v>
      </c>
      <c r="E58" s="815">
        <v>120606</v>
      </c>
      <c r="F58" s="815">
        <v>196565</v>
      </c>
      <c r="G58" s="816">
        <v>258607</v>
      </c>
    </row>
    <row r="59" spans="1:7" s="68" customFormat="1" ht="19.5" customHeight="1">
      <c r="A59" s="76"/>
      <c r="B59" s="75" t="s">
        <v>709</v>
      </c>
      <c r="C59" s="56">
        <v>3049</v>
      </c>
      <c r="D59" s="815">
        <v>55613</v>
      </c>
      <c r="E59" s="815">
        <v>129039</v>
      </c>
      <c r="F59" s="815">
        <v>203804</v>
      </c>
      <c r="G59" s="816">
        <v>271327</v>
      </c>
    </row>
    <row r="60" spans="1:7" s="68" customFormat="1" ht="19.5" customHeight="1">
      <c r="A60" s="76"/>
      <c r="B60" s="658" t="s">
        <v>710</v>
      </c>
      <c r="C60" s="667">
        <v>3050</v>
      </c>
      <c r="D60" s="817">
        <v>0</v>
      </c>
      <c r="E60" s="817">
        <v>0</v>
      </c>
      <c r="F60" s="817">
        <v>0</v>
      </c>
      <c r="G60" s="818">
        <v>0</v>
      </c>
    </row>
    <row r="61" spans="1:7" s="68" customFormat="1" ht="19.5" customHeight="1">
      <c r="A61" s="76"/>
      <c r="B61" s="658" t="s">
        <v>711</v>
      </c>
      <c r="C61" s="667">
        <v>3051</v>
      </c>
      <c r="D61" s="817">
        <v>7964</v>
      </c>
      <c r="E61" s="817">
        <v>8433</v>
      </c>
      <c r="F61" s="817">
        <v>7239</v>
      </c>
      <c r="G61" s="818">
        <v>12720</v>
      </c>
    </row>
    <row r="62" spans="1:7" s="68" customFormat="1" ht="19.5" customHeight="1">
      <c r="A62" s="76"/>
      <c r="B62" s="658" t="s">
        <v>712</v>
      </c>
      <c r="C62" s="667">
        <v>3052</v>
      </c>
      <c r="D62" s="817">
        <v>18323</v>
      </c>
      <c r="E62" s="817">
        <v>18323</v>
      </c>
      <c r="F62" s="817">
        <v>18323</v>
      </c>
      <c r="G62" s="818">
        <v>18323</v>
      </c>
    </row>
    <row r="63" spans="1:7" s="68" customFormat="1" ht="24" customHeight="1">
      <c r="A63" s="76"/>
      <c r="B63" s="75" t="s">
        <v>713</v>
      </c>
      <c r="C63" s="56">
        <v>3053</v>
      </c>
      <c r="D63" s="141"/>
      <c r="E63" s="141"/>
      <c r="F63" s="141"/>
      <c r="G63" s="247"/>
    </row>
    <row r="64" spans="1:7" s="68" customFormat="1" ht="24" customHeight="1">
      <c r="A64" s="76"/>
      <c r="B64" s="75" t="s">
        <v>830</v>
      </c>
      <c r="C64" s="56">
        <v>3054</v>
      </c>
      <c r="D64" s="141"/>
      <c r="E64" s="141"/>
      <c r="F64" s="141"/>
      <c r="G64" s="247"/>
    </row>
    <row r="65" spans="2:7" s="68" customFormat="1" ht="19.5" customHeight="1">
      <c r="B65" s="668" t="s">
        <v>714</v>
      </c>
      <c r="C65" s="1028">
        <v>3055</v>
      </c>
      <c r="D65" s="1024">
        <v>10359</v>
      </c>
      <c r="E65" s="1024">
        <v>9890</v>
      </c>
      <c r="F65" s="1024">
        <v>11084</v>
      </c>
      <c r="G65" s="1026">
        <v>5603</v>
      </c>
    </row>
    <row r="66" spans="2:7" s="68" customFormat="1" ht="13.5" customHeight="1" thickBot="1">
      <c r="B66" s="669" t="s">
        <v>715</v>
      </c>
      <c r="C66" s="1029"/>
      <c r="D66" s="1025"/>
      <c r="E66" s="1025"/>
      <c r="F66" s="1025"/>
      <c r="G66" s="1027"/>
    </row>
    <row r="67" ht="15.75">
      <c r="B67" s="55"/>
    </row>
    <row r="68" ht="15.75">
      <c r="B68" s="55"/>
    </row>
  </sheetData>
  <sheetProtection/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5"/>
  <sheetViews>
    <sheetView showGridLines="0"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3.8515625" style="4" customWidth="1"/>
    <col min="2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249"/>
      <c r="C1" s="249"/>
      <c r="D1" s="249"/>
      <c r="E1" s="249"/>
      <c r="F1" s="249"/>
      <c r="G1" s="276" t="s">
        <v>361</v>
      </c>
    </row>
    <row r="2" spans="2:6" ht="15.75">
      <c r="B2" s="249"/>
      <c r="C2" s="249"/>
      <c r="D2" s="249"/>
      <c r="E2" s="249"/>
      <c r="F2" s="249"/>
    </row>
    <row r="5" spans="2:9" ht="22.5" customHeight="1">
      <c r="B5" s="1035" t="s">
        <v>222</v>
      </c>
      <c r="C5" s="1035"/>
      <c r="D5" s="1035"/>
      <c r="E5" s="1035"/>
      <c r="F5" s="1035"/>
      <c r="G5" s="1035"/>
      <c r="H5" s="250"/>
      <c r="I5" s="250"/>
    </row>
    <row r="6" spans="7:9" ht="15.75">
      <c r="G6" s="70"/>
      <c r="H6" s="70"/>
      <c r="I6" s="70"/>
    </row>
    <row r="7" ht="15.75" thickBot="1">
      <c r="G7" s="248" t="s">
        <v>45</v>
      </c>
    </row>
    <row r="8" spans="2:10" s="251" customFormat="1" ht="18" customHeight="1">
      <c r="B8" s="1036" t="s">
        <v>1015</v>
      </c>
      <c r="C8" s="1037"/>
      <c r="D8" s="1037"/>
      <c r="E8" s="1037"/>
      <c r="F8" s="1037"/>
      <c r="G8" s="1038"/>
      <c r="J8" s="252"/>
    </row>
    <row r="9" spans="2:7" s="251" customFormat="1" ht="21.75" customHeight="1" thickBot="1">
      <c r="B9" s="1039"/>
      <c r="C9" s="1040"/>
      <c r="D9" s="1040"/>
      <c r="E9" s="1040"/>
      <c r="F9" s="1040"/>
      <c r="G9" s="1041"/>
    </row>
    <row r="10" spans="2:7" s="251" customFormat="1" ht="60.75" customHeight="1">
      <c r="B10" s="648" t="s">
        <v>223</v>
      </c>
      <c r="C10" s="652" t="s">
        <v>24</v>
      </c>
      <c r="D10" s="652" t="s">
        <v>224</v>
      </c>
      <c r="E10" s="652" t="s">
        <v>393</v>
      </c>
      <c r="F10" s="652" t="s">
        <v>225</v>
      </c>
      <c r="G10" s="653" t="s">
        <v>392</v>
      </c>
    </row>
    <row r="11" spans="2:7" s="251" customFormat="1" ht="17.25" customHeight="1" thickBot="1">
      <c r="B11" s="253"/>
      <c r="C11" s="275">
        <v>1</v>
      </c>
      <c r="D11" s="275">
        <v>2</v>
      </c>
      <c r="E11" s="275">
        <v>3</v>
      </c>
      <c r="F11" s="275" t="s">
        <v>226</v>
      </c>
      <c r="G11" s="254">
        <v>5</v>
      </c>
    </row>
    <row r="12" spans="2:7" s="251" customFormat="1" ht="33" customHeight="1">
      <c r="B12" s="255" t="s">
        <v>227</v>
      </c>
      <c r="C12" s="235">
        <v>5000000</v>
      </c>
      <c r="D12" s="235">
        <v>5000000</v>
      </c>
      <c r="E12" s="235">
        <v>5000000</v>
      </c>
      <c r="F12" s="256">
        <v>0</v>
      </c>
      <c r="G12" s="257">
        <v>0</v>
      </c>
    </row>
    <row r="13" spans="2:7" s="251" customFormat="1" ht="33" customHeight="1">
      <c r="B13" s="258" t="s">
        <v>228</v>
      </c>
      <c r="C13" s="137">
        <v>0</v>
      </c>
      <c r="D13" s="137">
        <v>1663828</v>
      </c>
      <c r="E13" s="137">
        <v>1663828</v>
      </c>
      <c r="F13" s="137">
        <v>0</v>
      </c>
      <c r="G13" s="259">
        <v>0</v>
      </c>
    </row>
    <row r="14" spans="2:7" s="251" customFormat="1" ht="33" customHeight="1" thickBot="1">
      <c r="B14" s="260" t="s">
        <v>21</v>
      </c>
      <c r="C14" s="139">
        <v>0</v>
      </c>
      <c r="D14" s="139">
        <v>6663828</v>
      </c>
      <c r="E14" s="139">
        <v>6663828</v>
      </c>
      <c r="F14" s="139">
        <v>0</v>
      </c>
      <c r="G14" s="261">
        <v>0</v>
      </c>
    </row>
    <row r="15" spans="2:7" s="251" customFormat="1" ht="42.75" customHeight="1" thickBot="1">
      <c r="B15" s="262"/>
      <c r="C15" s="263"/>
      <c r="D15" s="2"/>
      <c r="E15" s="264"/>
      <c r="F15" s="265" t="s">
        <v>45</v>
      </c>
      <c r="G15" s="265"/>
    </row>
    <row r="16" spans="2:8" s="251" customFormat="1" ht="33" customHeight="1">
      <c r="B16" s="1042" t="s">
        <v>1016</v>
      </c>
      <c r="C16" s="1043"/>
      <c r="D16" s="1043"/>
      <c r="E16" s="1043"/>
      <c r="F16" s="1044"/>
      <c r="G16" s="266"/>
      <c r="H16" s="267"/>
    </row>
    <row r="17" spans="2:7" s="251" customFormat="1" ht="18.75" thickBot="1">
      <c r="B17" s="649"/>
      <c r="C17" s="650" t="s">
        <v>229</v>
      </c>
      <c r="D17" s="650" t="s">
        <v>230</v>
      </c>
      <c r="E17" s="650" t="s">
        <v>231</v>
      </c>
      <c r="F17" s="651" t="s">
        <v>232</v>
      </c>
      <c r="G17" s="268"/>
    </row>
    <row r="18" spans="2:7" s="251" customFormat="1" ht="33" customHeight="1">
      <c r="B18" s="255" t="s">
        <v>227</v>
      </c>
      <c r="C18" s="256">
        <v>10000000</v>
      </c>
      <c r="D18" s="256">
        <v>10000000</v>
      </c>
      <c r="E18" s="256">
        <v>10000000</v>
      </c>
      <c r="F18" s="269">
        <v>10000000</v>
      </c>
      <c r="G18" s="270"/>
    </row>
    <row r="19" spans="2:8" ht="33" customHeight="1">
      <c r="B19" s="271" t="s">
        <v>228</v>
      </c>
      <c r="C19" s="137">
        <v>0</v>
      </c>
      <c r="D19" s="137">
        <v>0</v>
      </c>
      <c r="E19" s="236">
        <v>0</v>
      </c>
      <c r="F19" s="138">
        <v>0</v>
      </c>
      <c r="G19" s="270"/>
      <c r="H19" s="270"/>
    </row>
    <row r="20" spans="2:8" ht="33" customHeight="1" thickBot="1">
      <c r="B20" s="260" t="s">
        <v>21</v>
      </c>
      <c r="C20" s="139">
        <v>10000000</v>
      </c>
      <c r="D20" s="272">
        <v>10000000</v>
      </c>
      <c r="E20" s="273">
        <v>10000000</v>
      </c>
      <c r="F20" s="140">
        <v>10000000</v>
      </c>
      <c r="G20" s="270"/>
      <c r="H20" s="270"/>
    </row>
    <row r="21" ht="33" customHeight="1">
      <c r="G21" s="248"/>
    </row>
    <row r="22" spans="2:7" ht="18.75" customHeight="1">
      <c r="B22" s="1034" t="s">
        <v>807</v>
      </c>
      <c r="C22" s="1034"/>
      <c r="D22" s="1034"/>
      <c r="E22" s="1034"/>
      <c r="F22" s="1034"/>
      <c r="G22" s="1034"/>
    </row>
    <row r="23" ht="18.75" customHeight="1">
      <c r="B23" s="274"/>
    </row>
    <row r="25" ht="15">
      <c r="B25" s="4" t="s">
        <v>1017</v>
      </c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7"/>
  <sheetViews>
    <sheetView showGridLines="0" tabSelected="1" zoomScale="70" zoomScaleNormal="70" zoomScalePageLayoutView="0" workbookViewId="0" topLeftCell="A1">
      <selection activeCell="G36" sqref="G36:G40"/>
    </sheetView>
  </sheetViews>
  <sheetFormatPr defaultColWidth="9.140625" defaultRowHeight="12.75"/>
  <cols>
    <col min="1" max="1" width="4.00390625" style="277" customWidth="1"/>
    <col min="2" max="2" width="7.7109375" style="277" customWidth="1"/>
    <col min="3" max="3" width="73.7109375" style="277" customWidth="1"/>
    <col min="4" max="9" width="20.7109375" style="277" customWidth="1"/>
    <col min="10" max="10" width="12.28125" style="277" customWidth="1"/>
    <col min="11" max="11" width="13.421875" style="277" customWidth="1"/>
    <col min="12" max="12" width="11.28125" style="277" customWidth="1"/>
    <col min="13" max="13" width="12.421875" style="277" customWidth="1"/>
    <col min="14" max="14" width="14.421875" style="277" customWidth="1"/>
    <col min="15" max="15" width="15.140625" style="277" customWidth="1"/>
    <col min="16" max="16" width="11.28125" style="277" customWidth="1"/>
    <col min="17" max="17" width="13.140625" style="277" customWidth="1"/>
    <col min="18" max="18" width="13.00390625" style="277" customWidth="1"/>
    <col min="19" max="19" width="14.140625" style="277" customWidth="1"/>
    <col min="20" max="20" width="26.57421875" style="277" customWidth="1"/>
    <col min="21" max="16384" width="9.140625" style="277" customWidth="1"/>
  </cols>
  <sheetData>
    <row r="1" ht="18">
      <c r="I1" s="295" t="s">
        <v>360</v>
      </c>
    </row>
    <row r="3" spans="2:9" ht="18">
      <c r="B3" s="1045" t="s">
        <v>44</v>
      </c>
      <c r="C3" s="1045"/>
      <c r="D3" s="1045"/>
      <c r="E3" s="1045"/>
      <c r="F3" s="1045"/>
      <c r="G3" s="1045"/>
      <c r="H3" s="1045"/>
      <c r="I3" s="1045"/>
    </row>
    <row r="4" spans="3:9" ht="16.5" thickBot="1">
      <c r="C4" s="278"/>
      <c r="D4" s="278"/>
      <c r="E4" s="278"/>
      <c r="F4" s="278"/>
      <c r="G4" s="278"/>
      <c r="H4" s="278"/>
      <c r="I4" s="279" t="s">
        <v>45</v>
      </c>
    </row>
    <row r="5" spans="2:23" ht="25.5" customHeight="1">
      <c r="B5" s="1051" t="s">
        <v>255</v>
      </c>
      <c r="C5" s="1062" t="s">
        <v>47</v>
      </c>
      <c r="D5" s="1060" t="s">
        <v>1018</v>
      </c>
      <c r="E5" s="1048" t="s">
        <v>1019</v>
      </c>
      <c r="F5" s="1046" t="s">
        <v>1020</v>
      </c>
      <c r="G5" s="1054" t="s">
        <v>940</v>
      </c>
      <c r="H5" s="1054" t="s">
        <v>941</v>
      </c>
      <c r="I5" s="1056" t="s">
        <v>991</v>
      </c>
      <c r="J5" s="1050"/>
      <c r="K5" s="296"/>
      <c r="L5" s="1050"/>
      <c r="M5" s="1053"/>
      <c r="N5" s="1050"/>
      <c r="O5" s="1053"/>
      <c r="P5" s="1050"/>
      <c r="Q5" s="1053"/>
      <c r="R5" s="1053"/>
      <c r="S5" s="1053"/>
      <c r="T5" s="281"/>
      <c r="U5" s="281"/>
      <c r="V5" s="281"/>
      <c r="W5" s="281"/>
    </row>
    <row r="6" spans="2:23" ht="36.75" customHeight="1" thickBot="1">
      <c r="B6" s="1052"/>
      <c r="C6" s="1063"/>
      <c r="D6" s="1061"/>
      <c r="E6" s="1049"/>
      <c r="F6" s="1047"/>
      <c r="G6" s="1055"/>
      <c r="H6" s="1055"/>
      <c r="I6" s="1057"/>
      <c r="J6" s="1050"/>
      <c r="K6" s="297"/>
      <c r="L6" s="1050"/>
      <c r="M6" s="1050"/>
      <c r="N6" s="1050"/>
      <c r="O6" s="1053"/>
      <c r="P6" s="1050"/>
      <c r="Q6" s="1053"/>
      <c r="R6" s="1053"/>
      <c r="S6" s="1053"/>
      <c r="T6" s="281"/>
      <c r="U6" s="281"/>
      <c r="V6" s="281"/>
      <c r="W6" s="281"/>
    </row>
    <row r="7" spans="2:23" ht="36" customHeight="1">
      <c r="B7" s="282" t="s">
        <v>83</v>
      </c>
      <c r="C7" s="283" t="s">
        <v>114</v>
      </c>
      <c r="D7" s="821">
        <v>61333367</v>
      </c>
      <c r="E7" s="284">
        <v>55450503</v>
      </c>
      <c r="F7" s="819">
        <v>15903376</v>
      </c>
      <c r="G7" s="820">
        <v>31998042</v>
      </c>
      <c r="H7" s="820">
        <v>48828682</v>
      </c>
      <c r="I7" s="821">
        <v>66643247</v>
      </c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</row>
    <row r="8" spans="2:23" ht="36" customHeight="1">
      <c r="B8" s="285" t="s">
        <v>84</v>
      </c>
      <c r="C8" s="286" t="s">
        <v>115</v>
      </c>
      <c r="D8" s="824">
        <v>84568485</v>
      </c>
      <c r="E8" s="287">
        <v>77814340</v>
      </c>
      <c r="F8" s="822">
        <v>21935691</v>
      </c>
      <c r="G8" s="823">
        <v>44135230</v>
      </c>
      <c r="H8" s="823">
        <v>67349892</v>
      </c>
      <c r="I8" s="824">
        <v>90921720</v>
      </c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</row>
    <row r="9" spans="2:23" ht="36" customHeight="1">
      <c r="B9" s="285" t="s">
        <v>85</v>
      </c>
      <c r="C9" s="286" t="s">
        <v>116</v>
      </c>
      <c r="D9" s="824">
        <v>98226288</v>
      </c>
      <c r="E9" s="287">
        <v>88832742</v>
      </c>
      <c r="F9" s="822">
        <v>25603143</v>
      </c>
      <c r="G9" s="823">
        <v>51512613</v>
      </c>
      <c r="H9" s="823">
        <v>78600640</v>
      </c>
      <c r="I9" s="824">
        <v>106103333</v>
      </c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</row>
    <row r="10" spans="2:23" ht="36" customHeight="1">
      <c r="B10" s="285" t="s">
        <v>86</v>
      </c>
      <c r="C10" s="286" t="s">
        <v>117</v>
      </c>
      <c r="D10" s="824">
        <v>88</v>
      </c>
      <c r="E10" s="287">
        <v>81</v>
      </c>
      <c r="F10" s="822">
        <v>81</v>
      </c>
      <c r="G10" s="823">
        <v>81</v>
      </c>
      <c r="H10" s="823">
        <v>85</v>
      </c>
      <c r="I10" s="824">
        <v>84</v>
      </c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2:23" ht="36" customHeight="1">
      <c r="B11" s="285" t="s">
        <v>118</v>
      </c>
      <c r="C11" s="288" t="s">
        <v>119</v>
      </c>
      <c r="D11" s="824">
        <v>85</v>
      </c>
      <c r="E11" s="287">
        <v>78</v>
      </c>
      <c r="F11" s="822">
        <v>78</v>
      </c>
      <c r="G11" s="823">
        <v>78</v>
      </c>
      <c r="H11" s="823">
        <v>82</v>
      </c>
      <c r="I11" s="824">
        <v>81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2:23" ht="36" customHeight="1">
      <c r="B12" s="285" t="s">
        <v>120</v>
      </c>
      <c r="C12" s="288" t="s">
        <v>121</v>
      </c>
      <c r="D12" s="824">
        <v>3</v>
      </c>
      <c r="E12" s="287">
        <v>3</v>
      </c>
      <c r="F12" s="822">
        <v>3</v>
      </c>
      <c r="G12" s="823">
        <v>3</v>
      </c>
      <c r="H12" s="823">
        <v>3</v>
      </c>
      <c r="I12" s="824">
        <v>3</v>
      </c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2:23" ht="36" customHeight="1">
      <c r="B13" s="285" t="s">
        <v>75</v>
      </c>
      <c r="C13" s="289" t="s">
        <v>50</v>
      </c>
      <c r="D13" s="824">
        <v>664557</v>
      </c>
      <c r="E13" s="287">
        <v>601563</v>
      </c>
      <c r="F13" s="822">
        <v>166139</v>
      </c>
      <c r="G13" s="823">
        <v>332278</v>
      </c>
      <c r="H13" s="823">
        <v>498417</v>
      </c>
      <c r="I13" s="824">
        <v>664557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</row>
    <row r="14" spans="2:23" ht="36" customHeight="1">
      <c r="B14" s="285" t="s">
        <v>76</v>
      </c>
      <c r="C14" s="289" t="s">
        <v>221</v>
      </c>
      <c r="D14" s="824">
        <v>1</v>
      </c>
      <c r="E14" s="287">
        <v>1</v>
      </c>
      <c r="F14" s="822">
        <v>1</v>
      </c>
      <c r="G14" s="823">
        <v>1</v>
      </c>
      <c r="H14" s="823">
        <v>1</v>
      </c>
      <c r="I14" s="824">
        <v>1</v>
      </c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</row>
    <row r="15" spans="2:23" ht="36" customHeight="1">
      <c r="B15" s="285" t="s">
        <v>77</v>
      </c>
      <c r="C15" s="289" t="s">
        <v>51</v>
      </c>
      <c r="D15" s="824">
        <v>0</v>
      </c>
      <c r="E15" s="287">
        <v>0</v>
      </c>
      <c r="F15" s="822">
        <v>0</v>
      </c>
      <c r="G15" s="823">
        <v>0</v>
      </c>
      <c r="H15" s="823">
        <v>0</v>
      </c>
      <c r="I15" s="824">
        <v>0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2:23" ht="36" customHeight="1">
      <c r="B16" s="285" t="s">
        <v>122</v>
      </c>
      <c r="C16" s="289" t="s">
        <v>234</v>
      </c>
      <c r="D16" s="824">
        <v>0</v>
      </c>
      <c r="E16" s="287">
        <v>0</v>
      </c>
      <c r="F16" s="822">
        <v>0</v>
      </c>
      <c r="G16" s="823">
        <v>0</v>
      </c>
      <c r="H16" s="823">
        <v>0</v>
      </c>
      <c r="I16" s="824">
        <v>0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</row>
    <row r="17" spans="2:23" ht="36" customHeight="1">
      <c r="B17" s="285" t="s">
        <v>78</v>
      </c>
      <c r="C17" s="286" t="s">
        <v>52</v>
      </c>
      <c r="D17" s="824">
        <v>3220202</v>
      </c>
      <c r="E17" s="287">
        <v>1931552</v>
      </c>
      <c r="F17" s="822">
        <v>805050</v>
      </c>
      <c r="G17" s="823">
        <v>1610101</v>
      </c>
      <c r="H17" s="823">
        <v>2415152</v>
      </c>
      <c r="I17" s="824">
        <v>3220202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2:23" ht="36" customHeight="1">
      <c r="B18" s="285" t="s">
        <v>79</v>
      </c>
      <c r="C18" s="290" t="s">
        <v>220</v>
      </c>
      <c r="D18" s="824">
        <v>5</v>
      </c>
      <c r="E18" s="287">
        <v>1</v>
      </c>
      <c r="F18" s="822">
        <v>5</v>
      </c>
      <c r="G18" s="823">
        <v>5</v>
      </c>
      <c r="H18" s="823">
        <v>5</v>
      </c>
      <c r="I18" s="824">
        <v>5</v>
      </c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</row>
    <row r="19" spans="2:23" ht="36" customHeight="1">
      <c r="B19" s="285" t="s">
        <v>80</v>
      </c>
      <c r="C19" s="286" t="s">
        <v>53</v>
      </c>
      <c r="D19" s="824">
        <v>90000</v>
      </c>
      <c r="E19" s="287">
        <v>33800</v>
      </c>
      <c r="F19" s="822">
        <v>22500</v>
      </c>
      <c r="G19" s="823">
        <v>45000</v>
      </c>
      <c r="H19" s="823">
        <v>67500</v>
      </c>
      <c r="I19" s="824">
        <v>90000</v>
      </c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</row>
    <row r="20" spans="2:23" ht="36" customHeight="1">
      <c r="B20" s="285" t="s">
        <v>81</v>
      </c>
      <c r="C20" s="289" t="s">
        <v>233</v>
      </c>
      <c r="D20" s="824">
        <v>2</v>
      </c>
      <c r="E20" s="287">
        <v>2</v>
      </c>
      <c r="F20" s="822">
        <v>2</v>
      </c>
      <c r="G20" s="823">
        <v>2</v>
      </c>
      <c r="H20" s="823">
        <v>2</v>
      </c>
      <c r="I20" s="824">
        <v>2</v>
      </c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</row>
    <row r="21" spans="2:23" ht="36" customHeight="1">
      <c r="B21" s="285" t="s">
        <v>109</v>
      </c>
      <c r="C21" s="286" t="s">
        <v>92</v>
      </c>
      <c r="D21" s="824">
        <v>0</v>
      </c>
      <c r="E21" s="287">
        <v>0</v>
      </c>
      <c r="F21" s="822">
        <v>0</v>
      </c>
      <c r="G21" s="823">
        <v>0</v>
      </c>
      <c r="H21" s="823">
        <v>0</v>
      </c>
      <c r="I21" s="824">
        <v>0</v>
      </c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2:23" ht="36" customHeight="1">
      <c r="B22" s="285" t="s">
        <v>38</v>
      </c>
      <c r="C22" s="286" t="s">
        <v>236</v>
      </c>
      <c r="D22" s="824">
        <v>0</v>
      </c>
      <c r="E22" s="287">
        <v>0</v>
      </c>
      <c r="F22" s="822">
        <v>0</v>
      </c>
      <c r="G22" s="823">
        <v>0</v>
      </c>
      <c r="H22" s="823">
        <v>0</v>
      </c>
      <c r="I22" s="824">
        <v>0</v>
      </c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</row>
    <row r="23" spans="2:23" ht="36" customHeight="1">
      <c r="B23" s="285" t="s">
        <v>110</v>
      </c>
      <c r="C23" s="286" t="s">
        <v>342</v>
      </c>
      <c r="D23" s="824">
        <v>849060</v>
      </c>
      <c r="E23" s="287">
        <v>843768</v>
      </c>
      <c r="F23" s="822">
        <v>210942</v>
      </c>
      <c r="G23" s="823">
        <v>421884</v>
      </c>
      <c r="H23" s="823">
        <v>632826</v>
      </c>
      <c r="I23" s="824">
        <v>843768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</row>
    <row r="24" spans="2:23" ht="36" customHeight="1">
      <c r="B24" s="285" t="s">
        <v>123</v>
      </c>
      <c r="C24" s="286" t="s">
        <v>341</v>
      </c>
      <c r="D24" s="824">
        <v>3</v>
      </c>
      <c r="E24" s="287">
        <v>3</v>
      </c>
      <c r="F24" s="822">
        <v>3</v>
      </c>
      <c r="G24" s="823">
        <v>3</v>
      </c>
      <c r="H24" s="823">
        <v>3</v>
      </c>
      <c r="I24" s="824">
        <v>3</v>
      </c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2:23" ht="36" customHeight="1">
      <c r="B25" s="285" t="s">
        <v>124</v>
      </c>
      <c r="C25" s="286" t="s">
        <v>200</v>
      </c>
      <c r="D25" s="824">
        <v>0</v>
      </c>
      <c r="E25" s="287">
        <v>0</v>
      </c>
      <c r="F25" s="822">
        <v>0</v>
      </c>
      <c r="G25" s="823">
        <v>0</v>
      </c>
      <c r="H25" s="823">
        <v>0</v>
      </c>
      <c r="I25" s="824">
        <v>0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</row>
    <row r="26" spans="2:23" ht="36" customHeight="1">
      <c r="B26" s="285" t="s">
        <v>125</v>
      </c>
      <c r="C26" s="286" t="s">
        <v>235</v>
      </c>
      <c r="D26" s="824">
        <v>0</v>
      </c>
      <c r="E26" s="287">
        <v>0</v>
      </c>
      <c r="F26" s="822">
        <v>0</v>
      </c>
      <c r="G26" s="823">
        <v>0</v>
      </c>
      <c r="H26" s="823">
        <v>0</v>
      </c>
      <c r="I26" s="824">
        <v>0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</row>
    <row r="27" spans="2:23" ht="36" customHeight="1">
      <c r="B27" s="285" t="s">
        <v>126</v>
      </c>
      <c r="C27" s="286" t="s">
        <v>54</v>
      </c>
      <c r="D27" s="824">
        <v>6600000</v>
      </c>
      <c r="E27" s="287">
        <v>5639747</v>
      </c>
      <c r="F27" s="822">
        <v>1650000</v>
      </c>
      <c r="G27" s="823">
        <v>3300000</v>
      </c>
      <c r="H27" s="823">
        <v>4950000</v>
      </c>
      <c r="I27" s="824">
        <v>6600000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</row>
    <row r="28" spans="2:23" ht="36" customHeight="1">
      <c r="B28" s="285" t="s">
        <v>127</v>
      </c>
      <c r="C28" s="286" t="s">
        <v>41</v>
      </c>
      <c r="D28" s="824">
        <v>200000</v>
      </c>
      <c r="E28" s="287">
        <v>44658</v>
      </c>
      <c r="F28" s="822">
        <v>50000</v>
      </c>
      <c r="G28" s="823">
        <v>100000</v>
      </c>
      <c r="H28" s="823">
        <v>150000</v>
      </c>
      <c r="I28" s="824">
        <v>200000</v>
      </c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</row>
    <row r="29" spans="2:23" ht="36" customHeight="1">
      <c r="B29" s="285" t="s">
        <v>111</v>
      </c>
      <c r="C29" s="291" t="s">
        <v>42</v>
      </c>
      <c r="D29" s="824">
        <v>50000</v>
      </c>
      <c r="E29" s="287">
        <v>10590</v>
      </c>
      <c r="F29" s="822">
        <v>12500</v>
      </c>
      <c r="G29" s="823">
        <v>25000</v>
      </c>
      <c r="H29" s="823">
        <v>37500</v>
      </c>
      <c r="I29" s="824">
        <v>50000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2:23" ht="36" customHeight="1">
      <c r="B30" s="285" t="s">
        <v>112</v>
      </c>
      <c r="C30" s="286" t="s">
        <v>55</v>
      </c>
      <c r="D30" s="824">
        <v>289907</v>
      </c>
      <c r="E30" s="287">
        <v>915707</v>
      </c>
      <c r="F30" s="822">
        <v>0</v>
      </c>
      <c r="G30" s="823">
        <v>0</v>
      </c>
      <c r="H30" s="823">
        <v>0</v>
      </c>
      <c r="I30" s="824">
        <v>315000</v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</row>
    <row r="31" spans="2:23" ht="36" customHeight="1">
      <c r="B31" s="285" t="s">
        <v>199</v>
      </c>
      <c r="C31" s="286" t="s">
        <v>382</v>
      </c>
      <c r="D31" s="824">
        <v>1</v>
      </c>
      <c r="E31" s="287">
        <v>3</v>
      </c>
      <c r="F31" s="822">
        <v>1</v>
      </c>
      <c r="G31" s="823">
        <v>1</v>
      </c>
      <c r="H31" s="823">
        <v>1</v>
      </c>
      <c r="I31" s="824">
        <v>1</v>
      </c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</row>
    <row r="32" spans="2:23" ht="36" customHeight="1">
      <c r="B32" s="285" t="s">
        <v>39</v>
      </c>
      <c r="C32" s="286" t="s">
        <v>56</v>
      </c>
      <c r="D32" s="824">
        <v>108036</v>
      </c>
      <c r="E32" s="287">
        <v>237663</v>
      </c>
      <c r="F32" s="822">
        <v>174600</v>
      </c>
      <c r="G32" s="823">
        <v>349200</v>
      </c>
      <c r="H32" s="823">
        <v>1370100</v>
      </c>
      <c r="I32" s="824">
        <v>1582300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2:23" ht="36" customHeight="1">
      <c r="B33" s="285" t="s">
        <v>128</v>
      </c>
      <c r="C33" s="286" t="s">
        <v>396</v>
      </c>
      <c r="D33" s="824">
        <v>4</v>
      </c>
      <c r="E33" s="287">
        <v>6</v>
      </c>
      <c r="F33" s="822">
        <v>2</v>
      </c>
      <c r="G33" s="823">
        <v>4</v>
      </c>
      <c r="H33" s="823">
        <v>27</v>
      </c>
      <c r="I33" s="824">
        <v>32</v>
      </c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</row>
    <row r="34" spans="2:23" ht="36" customHeight="1">
      <c r="B34" s="285" t="s">
        <v>129</v>
      </c>
      <c r="C34" s="286" t="s">
        <v>57</v>
      </c>
      <c r="D34" s="824">
        <v>30000</v>
      </c>
      <c r="E34" s="287">
        <v>0</v>
      </c>
      <c r="F34" s="822">
        <v>7500</v>
      </c>
      <c r="G34" s="823">
        <v>15000</v>
      </c>
      <c r="H34" s="823">
        <v>22500</v>
      </c>
      <c r="I34" s="824">
        <v>30000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</row>
    <row r="35" spans="2:23" ht="36" customHeight="1">
      <c r="B35" s="285" t="s">
        <v>113</v>
      </c>
      <c r="C35" s="286" t="s">
        <v>58</v>
      </c>
      <c r="D35" s="824">
        <v>400000</v>
      </c>
      <c r="E35" s="287">
        <v>418807</v>
      </c>
      <c r="F35" s="822">
        <v>100000</v>
      </c>
      <c r="G35" s="823">
        <v>200000</v>
      </c>
      <c r="H35" s="823">
        <v>300000</v>
      </c>
      <c r="I35" s="824">
        <v>400000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</row>
    <row r="36" spans="2:23" ht="36" customHeight="1">
      <c r="B36" s="285" t="s">
        <v>130</v>
      </c>
      <c r="C36" s="286" t="s">
        <v>59</v>
      </c>
      <c r="D36" s="824">
        <v>0</v>
      </c>
      <c r="E36" s="287">
        <v>0</v>
      </c>
      <c r="F36" s="822">
        <v>0</v>
      </c>
      <c r="G36" s="823">
        <v>0</v>
      </c>
      <c r="H36" s="823">
        <v>0</v>
      </c>
      <c r="I36" s="824">
        <v>0</v>
      </c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</row>
    <row r="37" spans="2:23" ht="36" customHeight="1">
      <c r="B37" s="697" t="s">
        <v>383</v>
      </c>
      <c r="C37" s="696" t="s">
        <v>60</v>
      </c>
      <c r="D37" s="829">
        <v>150000</v>
      </c>
      <c r="E37" s="287">
        <v>66000</v>
      </c>
      <c r="F37" s="827">
        <v>37500</v>
      </c>
      <c r="G37" s="823">
        <v>75000</v>
      </c>
      <c r="H37" s="823">
        <v>112500</v>
      </c>
      <c r="I37" s="829">
        <v>150000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</row>
    <row r="38" spans="2:23" s="694" customFormat="1" ht="36" customHeight="1" thickBot="1">
      <c r="B38" s="692" t="s">
        <v>797</v>
      </c>
      <c r="C38" s="693" t="s">
        <v>798</v>
      </c>
      <c r="D38" s="825">
        <v>200000</v>
      </c>
      <c r="E38" s="695">
        <v>109360</v>
      </c>
      <c r="F38" s="826">
        <v>50000</v>
      </c>
      <c r="G38" s="828">
        <v>100000</v>
      </c>
      <c r="H38" s="828">
        <v>150000</v>
      </c>
      <c r="I38" s="825">
        <v>200000</v>
      </c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</row>
    <row r="39" spans="2:23" s="694" customFormat="1" ht="36" customHeight="1">
      <c r="B39" s="697" t="s">
        <v>849</v>
      </c>
      <c r="C39" s="696" t="s">
        <v>851</v>
      </c>
      <c r="D39" s="829">
        <v>3994222</v>
      </c>
      <c r="E39" s="287">
        <v>3983055</v>
      </c>
      <c r="F39" s="827">
        <v>940500</v>
      </c>
      <c r="G39" s="823">
        <v>1881000</v>
      </c>
      <c r="H39" s="823">
        <v>2867952</v>
      </c>
      <c r="I39" s="829">
        <v>3800800</v>
      </c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</row>
    <row r="40" spans="2:23" ht="15.75" thickBot="1">
      <c r="B40" s="692" t="s">
        <v>850</v>
      </c>
      <c r="C40" s="693" t="s">
        <v>852</v>
      </c>
      <c r="D40" s="825">
        <v>88</v>
      </c>
      <c r="E40" s="695">
        <v>81</v>
      </c>
      <c r="F40" s="826">
        <v>81</v>
      </c>
      <c r="G40" s="828">
        <v>81</v>
      </c>
      <c r="H40" s="828">
        <v>85</v>
      </c>
      <c r="I40" s="825">
        <v>84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</row>
    <row r="41" spans="2:23" ht="19.5" customHeight="1">
      <c r="B41" s="280"/>
      <c r="C41" s="1059" t="s">
        <v>237</v>
      </c>
      <c r="D41" s="1059"/>
      <c r="E41" s="293"/>
      <c r="F41" s="280"/>
      <c r="G41" s="280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</row>
    <row r="42" spans="2:23" ht="18.75" customHeight="1">
      <c r="B42" s="280"/>
      <c r="C42" s="1058" t="s">
        <v>405</v>
      </c>
      <c r="D42" s="1058"/>
      <c r="E42" s="1058"/>
      <c r="F42" s="292"/>
      <c r="G42" s="292"/>
      <c r="H42" s="292"/>
      <c r="I42" s="292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</row>
    <row r="43" spans="2:23" ht="15">
      <c r="B43" s="280"/>
      <c r="C43" s="292"/>
      <c r="D43" s="292"/>
      <c r="E43" s="292"/>
      <c r="F43" s="292"/>
      <c r="G43" s="292"/>
      <c r="H43" s="292"/>
      <c r="I43" s="292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</row>
    <row r="44" spans="3:23" ht="24" customHeight="1">
      <c r="C44" s="294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</row>
    <row r="45" spans="2:23" ht="15">
      <c r="B45" s="280"/>
      <c r="C45" s="292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</row>
    <row r="46" spans="2:23" ht="15">
      <c r="B46" s="280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</row>
    <row r="47" spans="2:23" ht="15">
      <c r="B47" s="280"/>
      <c r="C47" s="281"/>
      <c r="D47" s="292"/>
      <c r="E47" s="292"/>
      <c r="F47" s="292"/>
      <c r="G47" s="292"/>
      <c r="H47" s="292"/>
      <c r="I47" s="292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</row>
    <row r="48" spans="2:23" ht="15">
      <c r="B48" s="280"/>
      <c r="C48" s="281"/>
      <c r="D48" s="292"/>
      <c r="E48" s="292"/>
      <c r="F48" s="292"/>
      <c r="G48" s="292"/>
      <c r="H48" s="292"/>
      <c r="I48" s="292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</row>
    <row r="49" spans="2:23" ht="15">
      <c r="B49" s="280"/>
      <c r="C49" s="292"/>
      <c r="D49" s="292"/>
      <c r="E49" s="292"/>
      <c r="F49" s="292"/>
      <c r="G49" s="292"/>
      <c r="H49" s="292"/>
      <c r="I49" s="292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</row>
    <row r="50" spans="2:23" ht="15">
      <c r="B50" s="280"/>
      <c r="C50" s="292"/>
      <c r="D50" s="292"/>
      <c r="E50" s="292"/>
      <c r="F50" s="292"/>
      <c r="G50" s="292"/>
      <c r="H50" s="292"/>
      <c r="I50" s="292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</row>
    <row r="51" spans="2:23" ht="15">
      <c r="B51" s="280"/>
      <c r="C51" s="292"/>
      <c r="D51" s="292"/>
      <c r="E51" s="292"/>
      <c r="F51" s="292"/>
      <c r="G51" s="292"/>
      <c r="H51" s="292"/>
      <c r="I51" s="292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</row>
    <row r="52" spans="2:15" ht="15">
      <c r="B52" s="280"/>
      <c r="C52" s="292"/>
      <c r="D52" s="292"/>
      <c r="E52" s="292"/>
      <c r="F52" s="292"/>
      <c r="G52" s="292"/>
      <c r="H52" s="292"/>
      <c r="I52" s="292"/>
      <c r="J52" s="281"/>
      <c r="K52" s="281"/>
      <c r="L52" s="281"/>
      <c r="M52" s="281"/>
      <c r="N52" s="281"/>
      <c r="O52" s="281"/>
    </row>
    <row r="53" spans="2:15" ht="15">
      <c r="B53" s="280"/>
      <c r="C53" s="292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</row>
    <row r="54" spans="2:15" ht="15">
      <c r="B54" s="280"/>
      <c r="C54" s="292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</row>
    <row r="55" spans="2:15" ht="15">
      <c r="B55" s="280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</row>
    <row r="56" spans="2:15" ht="15">
      <c r="B56" s="280"/>
      <c r="C56" s="281"/>
      <c r="D56" s="292"/>
      <c r="E56" s="292"/>
      <c r="F56" s="292"/>
      <c r="G56" s="292"/>
      <c r="H56" s="292"/>
      <c r="I56" s="292"/>
      <c r="J56" s="281"/>
      <c r="K56" s="281"/>
      <c r="L56" s="281"/>
      <c r="M56" s="281"/>
      <c r="N56" s="281"/>
      <c r="O56" s="281"/>
    </row>
    <row r="57" spans="2:15" ht="15">
      <c r="B57" s="280"/>
      <c r="C57" s="281"/>
      <c r="D57" s="292"/>
      <c r="E57" s="292"/>
      <c r="F57" s="292"/>
      <c r="G57" s="292"/>
      <c r="H57" s="292"/>
      <c r="I57" s="292"/>
      <c r="J57" s="281"/>
      <c r="K57" s="281"/>
      <c r="L57" s="281"/>
      <c r="M57" s="281"/>
      <c r="N57" s="281"/>
      <c r="O57" s="281"/>
    </row>
    <row r="58" spans="2:15" ht="15">
      <c r="B58" s="280"/>
      <c r="C58" s="292"/>
      <c r="D58" s="292"/>
      <c r="E58" s="292"/>
      <c r="F58" s="292"/>
      <c r="G58" s="292"/>
      <c r="H58" s="292"/>
      <c r="I58" s="292"/>
      <c r="J58" s="281"/>
      <c r="K58" s="281"/>
      <c r="L58" s="281"/>
      <c r="M58" s="281"/>
      <c r="N58" s="281"/>
      <c r="O58" s="281"/>
    </row>
    <row r="59" spans="2:15" ht="15">
      <c r="B59" s="280"/>
      <c r="C59" s="292"/>
      <c r="D59" s="292"/>
      <c r="E59" s="292"/>
      <c r="F59" s="292"/>
      <c r="G59" s="292"/>
      <c r="H59" s="292"/>
      <c r="I59" s="292"/>
      <c r="J59" s="281"/>
      <c r="K59" s="281"/>
      <c r="L59" s="281"/>
      <c r="M59" s="281"/>
      <c r="N59" s="281"/>
      <c r="O59" s="281"/>
    </row>
    <row r="60" spans="2:15" ht="15">
      <c r="B60" s="280"/>
      <c r="C60" s="292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</row>
    <row r="61" spans="2:15" ht="15">
      <c r="B61" s="280"/>
      <c r="C61" s="292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</row>
    <row r="62" spans="2:15" ht="15"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</row>
    <row r="63" spans="2:15" ht="15"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</row>
    <row r="64" spans="2:15" ht="15"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</row>
    <row r="65" spans="2:15" ht="15"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</row>
    <row r="66" spans="2:15" ht="15"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</row>
    <row r="67" spans="2:15" ht="15"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</row>
    <row r="68" spans="2:15" ht="15"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</row>
    <row r="69" spans="2:15" ht="15"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</row>
    <row r="70" spans="2:15" ht="15"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</row>
    <row r="71" spans="2:15" ht="15"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</row>
    <row r="72" spans="2:15" ht="15"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</row>
    <row r="73" spans="2:15" ht="15"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</row>
    <row r="74" spans="2:15" ht="15"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</row>
    <row r="75" spans="2:15" ht="15"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</row>
    <row r="76" spans="2:15" ht="15"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</row>
    <row r="77" spans="2:15" ht="15"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</row>
    <row r="78" spans="2:15" ht="15"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</row>
    <row r="79" spans="2:15" ht="15"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</row>
    <row r="80" spans="2:15" ht="15"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</row>
    <row r="81" spans="2:15" ht="15"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</row>
    <row r="82" spans="2:15" ht="15"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</row>
    <row r="83" spans="2:15" ht="15"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</row>
    <row r="84" spans="2:15" ht="15"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</row>
    <row r="85" spans="2:15" ht="15"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</row>
    <row r="86" spans="2:15" ht="15"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</row>
    <row r="87" spans="2:15" ht="15"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</row>
    <row r="88" spans="2:15" ht="15"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</row>
    <row r="89" spans="2:15" ht="15"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</row>
    <row r="90" spans="2:15" ht="15"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</row>
    <row r="91" spans="2:15" ht="15"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</row>
    <row r="92" spans="2:15" ht="15"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</row>
    <row r="93" spans="2:15" ht="15"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</row>
    <row r="94" spans="2:15" ht="15"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</row>
    <row r="95" spans="2:15" ht="15"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</row>
    <row r="96" spans="2:15" ht="15">
      <c r="B96" s="281"/>
      <c r="C96" s="281"/>
      <c r="J96" s="281"/>
      <c r="K96" s="281"/>
      <c r="L96" s="281"/>
      <c r="M96" s="281"/>
      <c r="N96" s="281"/>
      <c r="O96" s="281"/>
    </row>
    <row r="97" spans="2:15" ht="15">
      <c r="B97" s="281"/>
      <c r="C97" s="281"/>
      <c r="J97" s="281"/>
      <c r="K97" s="281"/>
      <c r="L97" s="281"/>
      <c r="M97" s="281"/>
      <c r="N97" s="281"/>
      <c r="O97" s="281"/>
    </row>
  </sheetData>
  <sheetProtection/>
  <mergeCells count="20">
    <mergeCell ref="C42:E42"/>
    <mergeCell ref="C41:D41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50" r:id="rId1"/>
  <colBreaks count="1" manualBreakCount="1">
    <brk id="11" max="6553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zoomScalePageLayoutView="0" workbookViewId="0" topLeftCell="A1">
      <selection activeCell="L15" sqref="L15"/>
    </sheetView>
  </sheetViews>
  <sheetFormatPr defaultColWidth="9.140625" defaultRowHeight="12.75"/>
  <cols>
    <col min="1" max="1" width="1.7109375" style="7" customWidth="1"/>
    <col min="2" max="2" width="6.7109375" style="7" customWidth="1"/>
    <col min="3" max="3" width="20.00390625" style="7" customWidth="1"/>
    <col min="4" max="4" width="17.28125" style="7" customWidth="1"/>
    <col min="5" max="5" width="15.7109375" style="7" customWidth="1"/>
    <col min="6" max="8" width="18.28125" style="7" customWidth="1"/>
    <col min="9" max="16384" width="9.140625" style="7" customWidth="1"/>
  </cols>
  <sheetData>
    <row r="1" ht="12.75">
      <c r="H1" s="47" t="s">
        <v>775</v>
      </c>
    </row>
    <row r="2" ht="12.75">
      <c r="H2" s="47"/>
    </row>
    <row r="3" spans="2:8" ht="18.75" customHeight="1">
      <c r="B3" s="1064" t="s">
        <v>1007</v>
      </c>
      <c r="C3" s="1065"/>
      <c r="D3" s="1065"/>
      <c r="E3" s="1065"/>
      <c r="F3" s="1065"/>
      <c r="G3" s="1065"/>
      <c r="H3" s="1065"/>
    </row>
    <row r="4" spans="2:8" ht="3.75" customHeight="1">
      <c r="B4" s="1065"/>
      <c r="C4" s="1065"/>
      <c r="D4" s="1065"/>
      <c r="E4" s="1065"/>
      <c r="F4" s="1065"/>
      <c r="G4" s="1065"/>
      <c r="H4" s="1065"/>
    </row>
    <row r="5" ht="13.5" thickBot="1"/>
    <row r="6" spans="2:8" ht="12.75">
      <c r="B6" s="1068" t="s">
        <v>2</v>
      </c>
      <c r="C6" s="1070" t="s">
        <v>394</v>
      </c>
      <c r="D6" s="1070" t="s">
        <v>202</v>
      </c>
      <c r="E6" s="1070" t="s">
        <v>343</v>
      </c>
      <c r="F6" s="1070" t="s">
        <v>203</v>
      </c>
      <c r="G6" s="1070" t="s">
        <v>204</v>
      </c>
      <c r="H6" s="1070" t="s">
        <v>205</v>
      </c>
    </row>
    <row r="7" spans="2:8" ht="31.5" customHeight="1" thickBot="1">
      <c r="B7" s="1069"/>
      <c r="C7" s="1071"/>
      <c r="D7" s="1071"/>
      <c r="E7" s="1071"/>
      <c r="F7" s="1071" t="s">
        <v>203</v>
      </c>
      <c r="G7" s="1071" t="s">
        <v>204</v>
      </c>
      <c r="H7" s="1071" t="s">
        <v>205</v>
      </c>
    </row>
    <row r="8" spans="2:8" ht="15" customHeight="1">
      <c r="B8" s="298">
        <v>1</v>
      </c>
      <c r="C8" s="299" t="s">
        <v>907</v>
      </c>
      <c r="D8" s="299">
        <v>6</v>
      </c>
      <c r="E8" s="299">
        <v>3</v>
      </c>
      <c r="F8" s="299">
        <v>3</v>
      </c>
      <c r="G8" s="299">
        <v>3</v>
      </c>
      <c r="H8" s="299"/>
    </row>
    <row r="9" spans="2:8" ht="15" customHeight="1">
      <c r="B9" s="300">
        <v>2</v>
      </c>
      <c r="C9" s="301" t="s">
        <v>908</v>
      </c>
      <c r="D9" s="301">
        <v>20</v>
      </c>
      <c r="E9" s="301">
        <v>13</v>
      </c>
      <c r="F9" s="301">
        <v>13</v>
      </c>
      <c r="G9" s="301">
        <v>13</v>
      </c>
      <c r="H9" s="301"/>
    </row>
    <row r="10" spans="2:8" ht="15" customHeight="1">
      <c r="B10" s="300">
        <v>3</v>
      </c>
      <c r="C10" s="301" t="s">
        <v>909</v>
      </c>
      <c r="D10" s="301">
        <v>48</v>
      </c>
      <c r="E10" s="301">
        <v>34</v>
      </c>
      <c r="F10" s="301">
        <v>34</v>
      </c>
      <c r="G10" s="301">
        <v>32</v>
      </c>
      <c r="H10" s="301">
        <v>2</v>
      </c>
    </row>
    <row r="11" spans="2:8" ht="15" customHeight="1">
      <c r="B11" s="300">
        <v>4</v>
      </c>
      <c r="C11" s="301" t="s">
        <v>910</v>
      </c>
      <c r="D11" s="301">
        <v>13</v>
      </c>
      <c r="E11" s="301">
        <v>10</v>
      </c>
      <c r="F11" s="301">
        <v>10</v>
      </c>
      <c r="G11" s="301">
        <v>10</v>
      </c>
      <c r="H11" s="301"/>
    </row>
    <row r="12" spans="2:8" ht="15" customHeight="1">
      <c r="B12" s="300">
        <v>5</v>
      </c>
      <c r="C12" s="301" t="s">
        <v>911</v>
      </c>
      <c r="D12" s="301">
        <v>10</v>
      </c>
      <c r="E12" s="301">
        <v>9</v>
      </c>
      <c r="F12" s="301">
        <v>9</v>
      </c>
      <c r="G12" s="301">
        <v>8</v>
      </c>
      <c r="H12" s="301">
        <v>1</v>
      </c>
    </row>
    <row r="13" spans="2:8" ht="15" customHeight="1">
      <c r="B13" s="300">
        <v>6</v>
      </c>
      <c r="C13" s="301" t="s">
        <v>912</v>
      </c>
      <c r="D13" s="301">
        <v>5</v>
      </c>
      <c r="E13" s="301">
        <v>5</v>
      </c>
      <c r="F13" s="301">
        <v>5</v>
      </c>
      <c r="G13" s="301">
        <v>5</v>
      </c>
      <c r="H13" s="301"/>
    </row>
    <row r="14" spans="2:8" ht="15" customHeight="1">
      <c r="B14" s="300">
        <v>7</v>
      </c>
      <c r="C14" s="301" t="s">
        <v>913</v>
      </c>
      <c r="D14" s="301">
        <v>3</v>
      </c>
      <c r="E14" s="301">
        <v>3</v>
      </c>
      <c r="F14" s="301">
        <v>3</v>
      </c>
      <c r="G14" s="301">
        <v>3</v>
      </c>
      <c r="H14" s="301"/>
    </row>
    <row r="15" spans="2:8" ht="15" customHeight="1">
      <c r="B15" s="300">
        <v>8</v>
      </c>
      <c r="C15" s="301" t="s">
        <v>1008</v>
      </c>
      <c r="D15" s="301">
        <v>4</v>
      </c>
      <c r="E15" s="301">
        <v>4</v>
      </c>
      <c r="F15" s="301">
        <v>4</v>
      </c>
      <c r="G15" s="301">
        <v>4</v>
      </c>
      <c r="H15" s="301"/>
    </row>
    <row r="16" spans="2:8" ht="15" customHeight="1">
      <c r="B16" s="300">
        <v>9</v>
      </c>
      <c r="C16" s="301"/>
      <c r="D16" s="301"/>
      <c r="E16" s="301"/>
      <c r="F16" s="301"/>
      <c r="G16" s="301"/>
      <c r="H16" s="301"/>
    </row>
    <row r="17" spans="2:8" ht="15" customHeight="1">
      <c r="B17" s="300">
        <v>10</v>
      </c>
      <c r="C17" s="301"/>
      <c r="D17" s="301"/>
      <c r="E17" s="301"/>
      <c r="F17" s="301"/>
      <c r="G17" s="301"/>
      <c r="H17" s="301"/>
    </row>
    <row r="18" spans="2:8" ht="15" customHeight="1">
      <c r="B18" s="300">
        <v>11</v>
      </c>
      <c r="C18" s="301"/>
      <c r="D18" s="301"/>
      <c r="E18" s="301"/>
      <c r="F18" s="301"/>
      <c r="G18" s="301"/>
      <c r="H18" s="301"/>
    </row>
    <row r="19" spans="2:8" ht="15" customHeight="1">
      <c r="B19" s="300">
        <v>12</v>
      </c>
      <c r="C19" s="301"/>
      <c r="D19" s="301"/>
      <c r="E19" s="301"/>
      <c r="F19" s="301"/>
      <c r="G19" s="301"/>
      <c r="H19" s="301"/>
    </row>
    <row r="20" spans="2:8" ht="15" customHeight="1">
      <c r="B20" s="300">
        <v>13</v>
      </c>
      <c r="C20" s="301"/>
      <c r="D20" s="301"/>
      <c r="E20" s="301"/>
      <c r="F20" s="301"/>
      <c r="G20" s="301"/>
      <c r="H20" s="301"/>
    </row>
    <row r="21" spans="2:8" ht="15" customHeight="1">
      <c r="B21" s="300">
        <v>14</v>
      </c>
      <c r="C21" s="301"/>
      <c r="D21" s="301"/>
      <c r="E21" s="301"/>
      <c r="F21" s="301"/>
      <c r="G21" s="301"/>
      <c r="H21" s="301"/>
    </row>
    <row r="22" spans="2:8" ht="15" customHeight="1">
      <c r="B22" s="300">
        <v>15</v>
      </c>
      <c r="C22" s="301"/>
      <c r="D22" s="301"/>
      <c r="E22" s="301"/>
      <c r="F22" s="301"/>
      <c r="G22" s="301"/>
      <c r="H22" s="301"/>
    </row>
    <row r="23" spans="2:8" ht="15" customHeight="1">
      <c r="B23" s="300">
        <v>16</v>
      </c>
      <c r="C23" s="301"/>
      <c r="D23" s="301"/>
      <c r="E23" s="301"/>
      <c r="F23" s="301"/>
      <c r="G23" s="301"/>
      <c r="H23" s="301"/>
    </row>
    <row r="24" spans="2:8" ht="15" customHeight="1">
      <c r="B24" s="300">
        <v>17</v>
      </c>
      <c r="C24" s="301"/>
      <c r="D24" s="301"/>
      <c r="E24" s="301"/>
      <c r="F24" s="301"/>
      <c r="G24" s="301"/>
      <c r="H24" s="301"/>
    </row>
    <row r="25" spans="2:8" ht="15" customHeight="1">
      <c r="B25" s="300">
        <v>18</v>
      </c>
      <c r="C25" s="301"/>
      <c r="D25" s="301"/>
      <c r="E25" s="301"/>
      <c r="F25" s="301"/>
      <c r="G25" s="301"/>
      <c r="H25" s="301"/>
    </row>
    <row r="26" spans="2:8" ht="15" customHeight="1">
      <c r="B26" s="300">
        <v>19</v>
      </c>
      <c r="C26" s="301"/>
      <c r="D26" s="301"/>
      <c r="E26" s="301"/>
      <c r="F26" s="301"/>
      <c r="G26" s="301"/>
      <c r="H26" s="301"/>
    </row>
    <row r="27" spans="2:8" ht="15" customHeight="1">
      <c r="B27" s="300">
        <v>20</v>
      </c>
      <c r="C27" s="301"/>
      <c r="D27" s="301"/>
      <c r="E27" s="301"/>
      <c r="F27" s="301"/>
      <c r="G27" s="301"/>
      <c r="H27" s="301"/>
    </row>
    <row r="28" spans="2:8" ht="15" customHeight="1">
      <c r="B28" s="300">
        <v>21</v>
      </c>
      <c r="C28" s="301"/>
      <c r="D28" s="301"/>
      <c r="E28" s="301"/>
      <c r="F28" s="301"/>
      <c r="G28" s="301"/>
      <c r="H28" s="301"/>
    </row>
    <row r="29" spans="2:8" ht="15" customHeight="1" thickBot="1">
      <c r="B29" s="302" t="s">
        <v>344</v>
      </c>
      <c r="C29" s="303"/>
      <c r="D29" s="303"/>
      <c r="E29" s="303"/>
      <c r="F29" s="303"/>
      <c r="G29" s="303"/>
      <c r="H29" s="303"/>
    </row>
    <row r="30" spans="2:8" ht="15" customHeight="1" thickBot="1">
      <c r="B30" s="1066" t="s">
        <v>206</v>
      </c>
      <c r="C30" s="1067"/>
      <c r="D30" s="304">
        <v>109</v>
      </c>
      <c r="E30" s="304">
        <v>81</v>
      </c>
      <c r="F30" s="304">
        <v>81</v>
      </c>
      <c r="G30" s="304">
        <v>78</v>
      </c>
      <c r="H30" s="304">
        <v>3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zoomScalePageLayoutView="0" workbookViewId="0" topLeftCell="A1">
      <selection activeCell="P10" sqref="P10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52" t="s">
        <v>359</v>
      </c>
    </row>
    <row r="4" spans="2:13" ht="20.25" customHeight="1">
      <c r="B4" s="1074" t="s">
        <v>0</v>
      </c>
      <c r="C4" s="1074"/>
      <c r="D4" s="1074"/>
      <c r="E4" s="1074"/>
      <c r="F4" s="1074"/>
      <c r="G4" s="1074"/>
      <c r="H4" s="306"/>
      <c r="I4" s="1074" t="s">
        <v>1</v>
      </c>
      <c r="J4" s="1074"/>
      <c r="K4" s="1074"/>
      <c r="L4" s="1074"/>
      <c r="M4" s="306"/>
    </row>
    <row r="5" spans="2:13" ht="11.25" customHeight="1" thickBot="1">
      <c r="B5" s="305"/>
      <c r="C5" s="305"/>
      <c r="D5" s="305"/>
      <c r="E5" s="305"/>
      <c r="F5" s="305"/>
      <c r="G5" s="305"/>
      <c r="H5" s="306"/>
      <c r="I5" s="307"/>
      <c r="J5" s="307"/>
      <c r="K5" s="307"/>
      <c r="L5" s="307"/>
      <c r="M5" s="306"/>
    </row>
    <row r="6" spans="2:13" ht="34.5" customHeight="1" thickBot="1">
      <c r="B6" s="1083" t="s">
        <v>2</v>
      </c>
      <c r="C6" s="1081" t="s">
        <v>63</v>
      </c>
      <c r="D6" s="1085" t="s">
        <v>351</v>
      </c>
      <c r="E6" s="1085"/>
      <c r="F6" s="1072" t="s">
        <v>776</v>
      </c>
      <c r="G6" s="1073"/>
      <c r="H6" s="308"/>
      <c r="I6" s="1083" t="s">
        <v>2</v>
      </c>
      <c r="J6" s="1081" t="s">
        <v>63</v>
      </c>
      <c r="K6" s="1081" t="s">
        <v>778</v>
      </c>
      <c r="L6" s="1088" t="s">
        <v>1040</v>
      </c>
      <c r="M6" s="309"/>
    </row>
    <row r="7" spans="2:13" ht="40.5" customHeight="1" thickBot="1">
      <c r="B7" s="1084"/>
      <c r="C7" s="1082"/>
      <c r="D7" s="340" t="s">
        <v>777</v>
      </c>
      <c r="E7" s="341" t="s">
        <v>1039</v>
      </c>
      <c r="F7" s="342" t="s">
        <v>777</v>
      </c>
      <c r="G7" s="341" t="s">
        <v>1039</v>
      </c>
      <c r="H7" s="308"/>
      <c r="I7" s="1084"/>
      <c r="J7" s="1082"/>
      <c r="K7" s="1082"/>
      <c r="L7" s="1089"/>
      <c r="M7" s="309"/>
    </row>
    <row r="8" spans="2:13" ht="30" customHeight="1">
      <c r="B8" s="310">
        <v>1</v>
      </c>
      <c r="C8" s="311" t="s">
        <v>3</v>
      </c>
      <c r="D8" s="312">
        <v>20</v>
      </c>
      <c r="E8" s="238">
        <v>20</v>
      </c>
      <c r="F8" s="313">
        <v>3</v>
      </c>
      <c r="G8" s="314">
        <v>3</v>
      </c>
      <c r="H8" s="308"/>
      <c r="I8" s="315">
        <v>1</v>
      </c>
      <c r="J8" s="316" t="s">
        <v>4</v>
      </c>
      <c r="K8" s="312">
        <v>1</v>
      </c>
      <c r="L8" s="238">
        <v>0</v>
      </c>
      <c r="M8" s="309"/>
    </row>
    <row r="9" spans="2:13" ht="30" customHeight="1">
      <c r="B9" s="317">
        <v>2</v>
      </c>
      <c r="C9" s="318" t="s">
        <v>6</v>
      </c>
      <c r="D9" s="234">
        <v>3</v>
      </c>
      <c r="E9" s="138">
        <v>3</v>
      </c>
      <c r="F9" s="319"/>
      <c r="G9" s="320"/>
      <c r="H9" s="309"/>
      <c r="I9" s="317">
        <v>2</v>
      </c>
      <c r="J9" s="318" t="s">
        <v>252</v>
      </c>
      <c r="K9" s="234">
        <v>19</v>
      </c>
      <c r="L9" s="138">
        <v>23</v>
      </c>
      <c r="M9" s="309"/>
    </row>
    <row r="10" spans="2:13" ht="30" customHeight="1">
      <c r="B10" s="317">
        <v>3</v>
      </c>
      <c r="C10" s="318" t="s">
        <v>8</v>
      </c>
      <c r="D10" s="234">
        <v>11</v>
      </c>
      <c r="E10" s="138">
        <v>11</v>
      </c>
      <c r="F10" s="321"/>
      <c r="G10" s="138"/>
      <c r="H10" s="309"/>
      <c r="I10" s="317">
        <v>3</v>
      </c>
      <c r="J10" s="318" t="s">
        <v>9</v>
      </c>
      <c r="K10" s="234">
        <v>18</v>
      </c>
      <c r="L10" s="138">
        <v>18</v>
      </c>
      <c r="M10" s="309"/>
    </row>
    <row r="11" spans="2:13" ht="30" customHeight="1">
      <c r="B11" s="317">
        <v>4</v>
      </c>
      <c r="C11" s="318" t="s">
        <v>11</v>
      </c>
      <c r="D11" s="234">
        <v>21</v>
      </c>
      <c r="E11" s="138">
        <v>24</v>
      </c>
      <c r="F11" s="319"/>
      <c r="G11" s="238"/>
      <c r="H11" s="309"/>
      <c r="I11" s="317">
        <v>4</v>
      </c>
      <c r="J11" s="318" t="s">
        <v>12</v>
      </c>
      <c r="K11" s="234">
        <v>36</v>
      </c>
      <c r="L11" s="138">
        <v>34</v>
      </c>
      <c r="M11" s="309"/>
    </row>
    <row r="12" spans="2:13" ht="30" customHeight="1" thickBot="1">
      <c r="B12" s="317">
        <v>5</v>
      </c>
      <c r="C12" s="318" t="s">
        <v>14</v>
      </c>
      <c r="D12" s="234">
        <v>22</v>
      </c>
      <c r="E12" s="138">
        <v>22</v>
      </c>
      <c r="F12" s="322"/>
      <c r="G12" s="323"/>
      <c r="H12" s="309"/>
      <c r="I12" s="324">
        <v>5</v>
      </c>
      <c r="J12" s="325" t="s">
        <v>345</v>
      </c>
      <c r="K12" s="326">
        <v>7</v>
      </c>
      <c r="L12" s="237">
        <v>9</v>
      </c>
      <c r="M12" s="309"/>
    </row>
    <row r="13" spans="2:13" ht="30" customHeight="1">
      <c r="B13" s="317">
        <v>6</v>
      </c>
      <c r="C13" s="318" t="s">
        <v>16</v>
      </c>
      <c r="D13" s="234">
        <v>4</v>
      </c>
      <c r="E13" s="138">
        <v>4</v>
      </c>
      <c r="F13" s="322"/>
      <c r="G13" s="323"/>
      <c r="H13" s="309"/>
      <c r="I13" s="1075" t="s">
        <v>21</v>
      </c>
      <c r="J13" s="1076"/>
      <c r="K13" s="347">
        <v>81</v>
      </c>
      <c r="L13" s="348">
        <v>84</v>
      </c>
      <c r="M13" s="309"/>
    </row>
    <row r="14" spans="2:13" ht="30" customHeight="1" thickBot="1">
      <c r="B14" s="327">
        <v>7</v>
      </c>
      <c r="C14" s="325" t="s">
        <v>18</v>
      </c>
      <c r="D14" s="272">
        <v>0</v>
      </c>
      <c r="E14" s="140">
        <v>0</v>
      </c>
      <c r="F14" s="328"/>
      <c r="G14" s="329"/>
      <c r="H14" s="309"/>
      <c r="I14" s="1077" t="s">
        <v>19</v>
      </c>
      <c r="J14" s="1078"/>
      <c r="K14" s="349">
        <v>47.9</v>
      </c>
      <c r="L14" s="350">
        <v>41.03</v>
      </c>
      <c r="M14" s="309"/>
    </row>
    <row r="15" spans="2:13" ht="30" customHeight="1" thickBot="1">
      <c r="B15" s="1079" t="s">
        <v>21</v>
      </c>
      <c r="C15" s="1080"/>
      <c r="D15" s="343">
        <v>81</v>
      </c>
      <c r="E15" s="344">
        <v>84</v>
      </c>
      <c r="F15" s="345">
        <v>3</v>
      </c>
      <c r="G15" s="346">
        <v>3</v>
      </c>
      <c r="H15" s="264"/>
      <c r="I15" s="330"/>
      <c r="J15" s="30"/>
      <c r="K15" s="264"/>
      <c r="L15" s="264"/>
      <c r="M15" s="309"/>
    </row>
    <row r="16" spans="2:13" ht="21.75" customHeight="1">
      <c r="B16" s="330"/>
      <c r="C16" s="30"/>
      <c r="D16" s="264"/>
      <c r="E16" s="264"/>
      <c r="F16" s="264"/>
      <c r="G16" s="264"/>
      <c r="H16" s="264"/>
      <c r="I16" s="264"/>
      <c r="J16" s="30"/>
      <c r="K16" s="264"/>
      <c r="L16" s="264"/>
      <c r="M16" s="309"/>
    </row>
    <row r="17" spans="3:13" ht="15">
      <c r="C17" s="331"/>
      <c r="D17" s="309"/>
      <c r="E17" s="309"/>
      <c r="F17" s="309"/>
      <c r="G17" s="309"/>
      <c r="H17" s="264"/>
      <c r="I17" s="264"/>
      <c r="J17" s="264"/>
      <c r="K17" s="264"/>
      <c r="L17" s="264"/>
      <c r="M17" s="309"/>
    </row>
    <row r="18" spans="2:13" ht="18.75" customHeight="1">
      <c r="B18" s="1090" t="s">
        <v>198</v>
      </c>
      <c r="C18" s="1090"/>
      <c r="D18" s="1090"/>
      <c r="E18" s="1090"/>
      <c r="F18" s="1090"/>
      <c r="G18" s="1090"/>
      <c r="H18" s="309"/>
      <c r="I18" s="1074" t="s">
        <v>238</v>
      </c>
      <c r="J18" s="1074"/>
      <c r="K18" s="1074"/>
      <c r="L18" s="1074"/>
      <c r="M18" s="309"/>
    </row>
    <row r="19" spans="6:13" ht="18.75" customHeight="1" thickBot="1">
      <c r="F19" s="332"/>
      <c r="G19" s="332"/>
      <c r="M19" s="333"/>
    </row>
    <row r="20" spans="2:13" ht="31.5" customHeight="1" thickBot="1">
      <c r="B20" s="1083" t="s">
        <v>2</v>
      </c>
      <c r="C20" s="1081" t="s">
        <v>63</v>
      </c>
      <c r="D20" s="1085" t="s">
        <v>351</v>
      </c>
      <c r="E20" s="1085"/>
      <c r="F20" s="1072" t="s">
        <v>776</v>
      </c>
      <c r="G20" s="1073"/>
      <c r="I20" s="1083" t="s">
        <v>2</v>
      </c>
      <c r="J20" s="1086" t="s">
        <v>63</v>
      </c>
      <c r="K20" s="1081" t="s">
        <v>778</v>
      </c>
      <c r="L20" s="1088" t="s">
        <v>1040</v>
      </c>
      <c r="M20" s="334"/>
    </row>
    <row r="21" spans="2:12" ht="34.5" customHeight="1" thickBot="1">
      <c r="B21" s="1084"/>
      <c r="C21" s="1082"/>
      <c r="D21" s="340" t="s">
        <v>777</v>
      </c>
      <c r="E21" s="341" t="s">
        <v>1039</v>
      </c>
      <c r="F21" s="351" t="s">
        <v>777</v>
      </c>
      <c r="G21" s="352" t="s">
        <v>1039</v>
      </c>
      <c r="I21" s="1084"/>
      <c r="J21" s="1087"/>
      <c r="K21" s="1082"/>
      <c r="L21" s="1089"/>
    </row>
    <row r="22" spans="2:13" ht="30" customHeight="1">
      <c r="B22" s="335">
        <v>1</v>
      </c>
      <c r="C22" s="316" t="s">
        <v>253</v>
      </c>
      <c r="D22" s="312">
        <v>58</v>
      </c>
      <c r="E22" s="238">
        <v>61</v>
      </c>
      <c r="F22" s="313">
        <v>2</v>
      </c>
      <c r="G22" s="336">
        <v>2</v>
      </c>
      <c r="I22" s="335">
        <v>1</v>
      </c>
      <c r="J22" s="337" t="s">
        <v>5</v>
      </c>
      <c r="K22" s="235">
        <v>3</v>
      </c>
      <c r="L22" s="238">
        <v>2</v>
      </c>
      <c r="M22" s="270"/>
    </row>
    <row r="23" spans="2:13" ht="30" customHeight="1" thickBot="1">
      <c r="B23" s="327">
        <v>2</v>
      </c>
      <c r="C23" s="325" t="s">
        <v>254</v>
      </c>
      <c r="D23" s="272">
        <v>23</v>
      </c>
      <c r="E23" s="140">
        <v>23</v>
      </c>
      <c r="F23" s="338">
        <v>1</v>
      </c>
      <c r="G23" s="339">
        <v>1</v>
      </c>
      <c r="I23" s="317">
        <v>2</v>
      </c>
      <c r="J23" s="318" t="s">
        <v>7</v>
      </c>
      <c r="K23" s="137">
        <v>10</v>
      </c>
      <c r="L23" s="138">
        <v>5</v>
      </c>
      <c r="M23" s="270"/>
    </row>
    <row r="24" spans="2:13" ht="30" customHeight="1" thickBot="1">
      <c r="B24" s="1079" t="s">
        <v>21</v>
      </c>
      <c r="C24" s="1080"/>
      <c r="D24" s="343">
        <v>81</v>
      </c>
      <c r="E24" s="344">
        <v>84</v>
      </c>
      <c r="F24" s="345">
        <v>3</v>
      </c>
      <c r="G24" s="346">
        <v>3</v>
      </c>
      <c r="I24" s="317">
        <v>3</v>
      </c>
      <c r="J24" s="318" t="s">
        <v>10</v>
      </c>
      <c r="K24" s="137">
        <v>15</v>
      </c>
      <c r="L24" s="138">
        <v>27</v>
      </c>
      <c r="M24" s="270"/>
    </row>
    <row r="25" spans="2:13" ht="30" customHeight="1">
      <c r="B25" s="330"/>
      <c r="I25" s="317">
        <v>4</v>
      </c>
      <c r="J25" s="318" t="s">
        <v>13</v>
      </c>
      <c r="K25" s="137">
        <v>4</v>
      </c>
      <c r="L25" s="138">
        <v>4</v>
      </c>
      <c r="M25" s="270"/>
    </row>
    <row r="26" spans="9:15" ht="30" customHeight="1">
      <c r="I26" s="317">
        <v>5</v>
      </c>
      <c r="J26" s="318" t="s">
        <v>15</v>
      </c>
      <c r="K26" s="137">
        <v>13</v>
      </c>
      <c r="L26" s="138">
        <v>11</v>
      </c>
      <c r="M26" s="270"/>
      <c r="O26" s="270"/>
    </row>
    <row r="27" spans="9:13" ht="30" customHeight="1">
      <c r="I27" s="317">
        <v>6</v>
      </c>
      <c r="J27" s="318" t="s">
        <v>17</v>
      </c>
      <c r="K27" s="137">
        <v>19</v>
      </c>
      <c r="L27" s="138">
        <v>18</v>
      </c>
      <c r="M27" s="270"/>
    </row>
    <row r="28" spans="9:13" ht="30" customHeight="1">
      <c r="I28" s="317">
        <v>7</v>
      </c>
      <c r="J28" s="318" t="s">
        <v>20</v>
      </c>
      <c r="K28" s="137">
        <v>8</v>
      </c>
      <c r="L28" s="138">
        <v>9</v>
      </c>
      <c r="M28" s="270"/>
    </row>
    <row r="29" spans="9:13" ht="30" customHeight="1" thickBot="1">
      <c r="I29" s="327">
        <v>8</v>
      </c>
      <c r="J29" s="325" t="s">
        <v>22</v>
      </c>
      <c r="K29" s="139">
        <v>9</v>
      </c>
      <c r="L29" s="140">
        <v>8</v>
      </c>
      <c r="M29" s="270"/>
    </row>
    <row r="30" spans="9:13" ht="30" customHeight="1" thickBot="1">
      <c r="I30" s="353"/>
      <c r="J30" s="354" t="s">
        <v>21</v>
      </c>
      <c r="K30" s="355">
        <v>81</v>
      </c>
      <c r="L30" s="344">
        <v>84</v>
      </c>
      <c r="M30" s="270"/>
    </row>
    <row r="31" spans="9:13" ht="30" customHeight="1">
      <c r="I31" s="330"/>
      <c r="M31" s="270"/>
    </row>
    <row r="32" ht="26.25" customHeight="1">
      <c r="I32" s="330"/>
    </row>
    <row r="33" ht="16.5" customHeight="1"/>
    <row r="34" ht="15">
      <c r="I34" s="330"/>
    </row>
  </sheetData>
  <sheetProtection/>
  <mergeCells count="24">
    <mergeCell ref="B20:B21"/>
    <mergeCell ref="C20:C21"/>
    <mergeCell ref="D20:E20"/>
    <mergeCell ref="F20:G20"/>
    <mergeCell ref="B18:G18"/>
    <mergeCell ref="B24:C24"/>
    <mergeCell ref="I20:I21"/>
    <mergeCell ref="J20:J21"/>
    <mergeCell ref="K20:K21"/>
    <mergeCell ref="L20:L21"/>
    <mergeCell ref="I6:I7"/>
    <mergeCell ref="J6:J7"/>
    <mergeCell ref="K6:K7"/>
    <mergeCell ref="L6:L7"/>
    <mergeCell ref="F6:G6"/>
    <mergeCell ref="I4:L4"/>
    <mergeCell ref="I13:J13"/>
    <mergeCell ref="I14:J14"/>
    <mergeCell ref="B15:C15"/>
    <mergeCell ref="I18:L18"/>
    <mergeCell ref="C6:C7"/>
    <mergeCell ref="B6:B7"/>
    <mergeCell ref="D6:E6"/>
    <mergeCell ref="B4:G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2"/>
  <sheetViews>
    <sheetView showGridLines="0" zoomScale="75" zoomScaleNormal="75" zoomScaleSheetLayoutView="70" workbookViewId="0" topLeftCell="A1">
      <selection activeCell="L27" sqref="L27"/>
    </sheetView>
  </sheetViews>
  <sheetFormatPr defaultColWidth="9.140625" defaultRowHeight="12.75"/>
  <cols>
    <col min="1" max="1" width="3.00390625" style="356" customWidth="1"/>
    <col min="2" max="2" width="9.140625" style="356" customWidth="1"/>
    <col min="3" max="3" width="61.140625" style="356" customWidth="1"/>
    <col min="4" max="4" width="25.7109375" style="356" customWidth="1"/>
    <col min="5" max="5" width="2.28125" style="356" customWidth="1"/>
    <col min="6" max="6" width="9.140625" style="356" customWidth="1"/>
    <col min="7" max="7" width="69.00390625" style="356" customWidth="1"/>
    <col min="8" max="8" width="25.7109375" style="356" customWidth="1"/>
    <col min="9" max="16384" width="9.140625" style="356" customWidth="1"/>
  </cols>
  <sheetData>
    <row r="1" ht="15.75">
      <c r="H1" s="52" t="s">
        <v>779</v>
      </c>
    </row>
    <row r="2" ht="14.25">
      <c r="H2" s="357"/>
    </row>
    <row r="4" spans="2:8" ht="18">
      <c r="B4" s="1091" t="s">
        <v>62</v>
      </c>
      <c r="C4" s="1091"/>
      <c r="D4" s="1091"/>
      <c r="E4" s="1091"/>
      <c r="F4" s="1091"/>
      <c r="G4" s="1091"/>
      <c r="H4" s="1091"/>
    </row>
    <row r="5" spans="2:5" ht="15.75" thickBot="1">
      <c r="B5" s="358"/>
      <c r="C5" s="358"/>
      <c r="D5" s="358"/>
      <c r="E5" s="358"/>
    </row>
    <row r="6" spans="2:8" ht="21" customHeight="1">
      <c r="B6" s="1051" t="s">
        <v>46</v>
      </c>
      <c r="C6" s="1092" t="s">
        <v>61</v>
      </c>
      <c r="D6" s="1062" t="s">
        <v>48</v>
      </c>
      <c r="E6" s="1096"/>
      <c r="F6" s="1051" t="s">
        <v>46</v>
      </c>
      <c r="G6" s="1092" t="s">
        <v>61</v>
      </c>
      <c r="H6" s="1062" t="s">
        <v>48</v>
      </c>
    </row>
    <row r="7" spans="2:15" ht="25.5" customHeight="1" thickBot="1">
      <c r="B7" s="1052"/>
      <c r="C7" s="1093"/>
      <c r="D7" s="1063"/>
      <c r="E7" s="1097"/>
      <c r="F7" s="1052"/>
      <c r="G7" s="1093"/>
      <c r="H7" s="1063"/>
      <c r="I7" s="1099"/>
      <c r="J7" s="1098"/>
      <c r="K7" s="1099"/>
      <c r="L7" s="1098"/>
      <c r="M7" s="1099"/>
      <c r="N7" s="1099"/>
      <c r="O7" s="1099"/>
    </row>
    <row r="8" spans="2:15" ht="30" customHeight="1" thickBot="1">
      <c r="B8" s="399"/>
      <c r="C8" s="400" t="s">
        <v>780</v>
      </c>
      <c r="D8" s="401">
        <v>81</v>
      </c>
      <c r="E8" s="359"/>
      <c r="F8" s="397"/>
      <c r="G8" s="395" t="s">
        <v>995</v>
      </c>
      <c r="H8" s="396">
        <v>81</v>
      </c>
      <c r="I8" s="1099"/>
      <c r="J8" s="1098"/>
      <c r="K8" s="1099"/>
      <c r="L8" s="1098"/>
      <c r="M8" s="1099"/>
      <c r="N8" s="1099"/>
      <c r="O8" s="1099"/>
    </row>
    <row r="9" spans="2:15" s="366" customFormat="1" ht="30" customHeight="1">
      <c r="B9" s="360"/>
      <c r="C9" s="361" t="s">
        <v>992</v>
      </c>
      <c r="D9" s="362"/>
      <c r="E9" s="363"/>
      <c r="F9" s="364"/>
      <c r="G9" s="361" t="s">
        <v>1004</v>
      </c>
      <c r="H9" s="365"/>
      <c r="I9" s="1098"/>
      <c r="J9" s="1098"/>
      <c r="K9" s="1099"/>
      <c r="L9" s="1098"/>
      <c r="M9" s="1099"/>
      <c r="N9" s="1099"/>
      <c r="O9" s="1099"/>
    </row>
    <row r="10" spans="2:15" ht="30" customHeight="1">
      <c r="B10" s="367" t="s">
        <v>66</v>
      </c>
      <c r="C10" s="368"/>
      <c r="D10" s="369"/>
      <c r="E10" s="370"/>
      <c r="F10" s="371" t="s">
        <v>66</v>
      </c>
      <c r="G10" s="368"/>
      <c r="H10" s="372"/>
      <c r="I10" s="373"/>
      <c r="J10" s="373"/>
      <c r="K10" s="373"/>
      <c r="L10" s="373"/>
      <c r="M10" s="373"/>
      <c r="N10" s="373"/>
      <c r="O10" s="373"/>
    </row>
    <row r="11" spans="2:15" ht="30" customHeight="1">
      <c r="B11" s="367" t="s">
        <v>69</v>
      </c>
      <c r="C11" s="374"/>
      <c r="D11" s="369"/>
      <c r="E11" s="370"/>
      <c r="F11" s="371" t="s">
        <v>69</v>
      </c>
      <c r="G11" s="374"/>
      <c r="H11" s="372"/>
      <c r="I11" s="373"/>
      <c r="J11" s="373"/>
      <c r="K11" s="373"/>
      <c r="L11" s="373"/>
      <c r="M11" s="373"/>
      <c r="N11" s="373"/>
      <c r="O11" s="373"/>
    </row>
    <row r="12" spans="2:15" ht="30" customHeight="1">
      <c r="B12" s="367" t="s">
        <v>70</v>
      </c>
      <c r="C12" s="374"/>
      <c r="D12" s="369"/>
      <c r="E12" s="370"/>
      <c r="F12" s="371" t="s">
        <v>70</v>
      </c>
      <c r="G12" s="374"/>
      <c r="H12" s="372"/>
      <c r="I12" s="373"/>
      <c r="J12" s="373"/>
      <c r="K12" s="373"/>
      <c r="L12" s="373"/>
      <c r="M12" s="373"/>
      <c r="N12" s="373"/>
      <c r="O12" s="373"/>
    </row>
    <row r="13" spans="2:15" ht="30" customHeight="1">
      <c r="B13" s="367" t="s">
        <v>74</v>
      </c>
      <c r="C13" s="374"/>
      <c r="D13" s="369"/>
      <c r="E13" s="370"/>
      <c r="F13" s="371" t="s">
        <v>74</v>
      </c>
      <c r="G13" s="374"/>
      <c r="H13" s="372"/>
      <c r="I13" s="373"/>
      <c r="J13" s="373"/>
      <c r="K13" s="373"/>
      <c r="L13" s="373"/>
      <c r="M13" s="373"/>
      <c r="N13" s="373"/>
      <c r="O13" s="373"/>
    </row>
    <row r="14" spans="2:15" s="380" customFormat="1" ht="30" customHeight="1">
      <c r="B14" s="375"/>
      <c r="C14" s="376" t="s">
        <v>993</v>
      </c>
      <c r="D14" s="369"/>
      <c r="E14" s="377"/>
      <c r="F14" s="378"/>
      <c r="G14" s="376" t="s">
        <v>1005</v>
      </c>
      <c r="H14" s="372"/>
      <c r="I14" s="379"/>
      <c r="J14" s="379"/>
      <c r="K14" s="379"/>
      <c r="L14" s="379"/>
      <c r="M14" s="379"/>
      <c r="N14" s="379"/>
      <c r="O14" s="379"/>
    </row>
    <row r="15" spans="2:15" ht="30" customHeight="1">
      <c r="B15" s="367" t="s">
        <v>66</v>
      </c>
      <c r="C15" s="792"/>
      <c r="D15" s="369"/>
      <c r="E15" s="370"/>
      <c r="F15" s="371" t="s">
        <v>66</v>
      </c>
      <c r="G15" s="792" t="s">
        <v>998</v>
      </c>
      <c r="H15" s="372">
        <v>4</v>
      </c>
      <c r="I15" s="373"/>
      <c r="J15" s="373"/>
      <c r="K15" s="373"/>
      <c r="L15" s="373"/>
      <c r="M15" s="373"/>
      <c r="N15" s="373"/>
      <c r="O15" s="373"/>
    </row>
    <row r="16" spans="2:15" ht="30" customHeight="1" thickBot="1">
      <c r="B16" s="381" t="s">
        <v>69</v>
      </c>
      <c r="C16" s="382"/>
      <c r="D16" s="383"/>
      <c r="E16" s="370"/>
      <c r="F16" s="384" t="s">
        <v>69</v>
      </c>
      <c r="G16" s="382"/>
      <c r="H16" s="385"/>
      <c r="I16" s="373"/>
      <c r="J16" s="373"/>
      <c r="K16" s="373"/>
      <c r="L16" s="373"/>
      <c r="M16" s="373"/>
      <c r="N16" s="373"/>
      <c r="O16" s="373"/>
    </row>
    <row r="17" spans="2:15" ht="30" customHeight="1" thickBot="1">
      <c r="B17" s="394"/>
      <c r="C17" s="395" t="s">
        <v>994</v>
      </c>
      <c r="D17" s="396">
        <v>81</v>
      </c>
      <c r="E17" s="1094"/>
      <c r="F17" s="398"/>
      <c r="G17" s="395" t="s">
        <v>999</v>
      </c>
      <c r="H17" s="396">
        <v>85</v>
      </c>
      <c r="I17" s="373"/>
      <c r="J17" s="373"/>
      <c r="K17" s="373"/>
      <c r="L17" s="373"/>
      <c r="M17" s="373"/>
      <c r="N17" s="373"/>
      <c r="O17" s="373"/>
    </row>
    <row r="18" spans="2:15" ht="15.75" thickBot="1">
      <c r="B18" s="386"/>
      <c r="C18" s="387"/>
      <c r="D18" s="388"/>
      <c r="E18" s="1095"/>
      <c r="F18" s="388"/>
      <c r="G18" s="388"/>
      <c r="H18" s="389"/>
      <c r="I18" s="373"/>
      <c r="J18" s="373"/>
      <c r="K18" s="373"/>
      <c r="L18" s="373"/>
      <c r="M18" s="373"/>
      <c r="N18" s="373"/>
      <c r="O18" s="373"/>
    </row>
    <row r="19" spans="2:15" ht="14.25">
      <c r="B19" s="1051" t="s">
        <v>46</v>
      </c>
      <c r="C19" s="1092" t="s">
        <v>61</v>
      </c>
      <c r="D19" s="1062" t="s">
        <v>48</v>
      </c>
      <c r="E19" s="1094"/>
      <c r="F19" s="1051" t="s">
        <v>46</v>
      </c>
      <c r="G19" s="1092" t="s">
        <v>61</v>
      </c>
      <c r="H19" s="1062" t="s">
        <v>48</v>
      </c>
      <c r="I19" s="373"/>
      <c r="J19" s="373"/>
      <c r="K19" s="373"/>
      <c r="L19" s="373"/>
      <c r="M19" s="373"/>
      <c r="N19" s="373"/>
      <c r="O19" s="373"/>
    </row>
    <row r="20" spans="2:15" ht="15" thickBot="1">
      <c r="B20" s="1052"/>
      <c r="C20" s="1093"/>
      <c r="D20" s="1063"/>
      <c r="E20" s="1094"/>
      <c r="F20" s="1052"/>
      <c r="G20" s="1093"/>
      <c r="H20" s="1063"/>
      <c r="I20" s="373"/>
      <c r="J20" s="373"/>
      <c r="K20" s="373"/>
      <c r="L20" s="373"/>
      <c r="M20" s="373"/>
      <c r="N20" s="373"/>
      <c r="O20" s="373"/>
    </row>
    <row r="21" spans="2:8" ht="30" customHeight="1" thickBot="1">
      <c r="B21" s="397"/>
      <c r="C21" s="395" t="s">
        <v>994</v>
      </c>
      <c r="D21" s="396">
        <v>81</v>
      </c>
      <c r="E21" s="359"/>
      <c r="F21" s="397"/>
      <c r="G21" s="395" t="s">
        <v>999</v>
      </c>
      <c r="H21" s="396">
        <v>85</v>
      </c>
    </row>
    <row r="22" spans="2:8" ht="30" customHeight="1">
      <c r="B22" s="360"/>
      <c r="C22" s="361" t="s">
        <v>996</v>
      </c>
      <c r="D22" s="362"/>
      <c r="E22" s="370"/>
      <c r="F22" s="364"/>
      <c r="G22" s="361" t="s">
        <v>1006</v>
      </c>
      <c r="H22" s="365">
        <v>1</v>
      </c>
    </row>
    <row r="23" spans="2:8" ht="30" customHeight="1">
      <c r="B23" s="367" t="s">
        <v>66</v>
      </c>
      <c r="C23" s="368"/>
      <c r="D23" s="369"/>
      <c r="E23" s="370"/>
      <c r="F23" s="371" t="s">
        <v>66</v>
      </c>
      <c r="G23" s="368" t="s">
        <v>1000</v>
      </c>
      <c r="H23" s="372"/>
    </row>
    <row r="24" spans="2:8" ht="30" customHeight="1">
      <c r="B24" s="367" t="s">
        <v>69</v>
      </c>
      <c r="C24" s="374"/>
      <c r="D24" s="369"/>
      <c r="E24" s="370"/>
      <c r="F24" s="371" t="s">
        <v>69</v>
      </c>
      <c r="G24" s="374"/>
      <c r="H24" s="372"/>
    </row>
    <row r="25" spans="2:8" ht="30" customHeight="1">
      <c r="B25" s="367" t="s">
        <v>70</v>
      </c>
      <c r="C25" s="374"/>
      <c r="D25" s="369"/>
      <c r="E25" s="370"/>
      <c r="F25" s="371" t="s">
        <v>70</v>
      </c>
      <c r="G25" s="374"/>
      <c r="H25" s="372"/>
    </row>
    <row r="26" spans="2:8" ht="30" customHeight="1">
      <c r="B26" s="367" t="s">
        <v>74</v>
      </c>
      <c r="C26" s="374"/>
      <c r="D26" s="369"/>
      <c r="E26" s="370"/>
      <c r="F26" s="371" t="s">
        <v>74</v>
      </c>
      <c r="G26" s="374"/>
      <c r="H26" s="372"/>
    </row>
    <row r="27" spans="2:8" ht="30" customHeight="1">
      <c r="B27" s="375"/>
      <c r="C27" s="376" t="s">
        <v>997</v>
      </c>
      <c r="D27" s="390"/>
      <c r="E27" s="377"/>
      <c r="F27" s="378"/>
      <c r="G27" s="376" t="s">
        <v>1001</v>
      </c>
      <c r="H27" s="391"/>
    </row>
    <row r="28" spans="2:8" ht="30" customHeight="1">
      <c r="B28" s="367" t="s">
        <v>66</v>
      </c>
      <c r="C28" s="368"/>
      <c r="D28" s="369"/>
      <c r="E28" s="370"/>
      <c r="F28" s="371" t="s">
        <v>66</v>
      </c>
      <c r="G28" s="368"/>
      <c r="H28" s="372"/>
    </row>
    <row r="29" spans="2:8" ht="30" customHeight="1" thickBot="1">
      <c r="B29" s="381" t="s">
        <v>69</v>
      </c>
      <c r="C29" s="382"/>
      <c r="D29" s="383"/>
      <c r="E29" s="370"/>
      <c r="F29" s="384" t="s">
        <v>69</v>
      </c>
      <c r="G29" s="382"/>
      <c r="H29" s="385"/>
    </row>
    <row r="30" spans="2:8" ht="30" customHeight="1" thickBot="1">
      <c r="B30" s="399"/>
      <c r="C30" s="400" t="s">
        <v>995</v>
      </c>
      <c r="D30" s="402">
        <v>81</v>
      </c>
      <c r="E30" s="392"/>
      <c r="F30" s="403"/>
      <c r="G30" s="400" t="s">
        <v>1002</v>
      </c>
      <c r="H30" s="401">
        <v>84</v>
      </c>
    </row>
    <row r="31" spans="2:3" ht="14.25">
      <c r="B31" s="393"/>
      <c r="C31" s="393"/>
    </row>
    <row r="32" ht="14.25">
      <c r="C32" s="356" t="s">
        <v>1003</v>
      </c>
    </row>
  </sheetData>
  <sheetProtection/>
  <mergeCells count="22">
    <mergeCell ref="G19:G20"/>
    <mergeCell ref="H19:H20"/>
    <mergeCell ref="K7:K9"/>
    <mergeCell ref="L7:L9"/>
    <mergeCell ref="N7:N9"/>
    <mergeCell ref="O7:O9"/>
    <mergeCell ref="F6:F7"/>
    <mergeCell ref="G6:G7"/>
    <mergeCell ref="H6:H7"/>
    <mergeCell ref="J7:J9"/>
    <mergeCell ref="M7:M9"/>
    <mergeCell ref="I7:I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</mergeCells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scale="65" r:id="rId2"/>
  <ignoredErrors>
    <ignoredError sqref="B10:B16 F23:F29 B23:B29 F10:F16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zoomScalePageLayoutView="0" workbookViewId="0" topLeftCell="A52">
      <selection activeCell="L88" sqref="L88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7" t="s">
        <v>358</v>
      </c>
    </row>
    <row r="4" spans="2:14" ht="15.75">
      <c r="B4" s="1100" t="s">
        <v>1030</v>
      </c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</row>
    <row r="5" spans="2:14" ht="13.5" thickBot="1"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6" t="s">
        <v>45</v>
      </c>
    </row>
    <row r="6" spans="2:14" ht="15" customHeight="1">
      <c r="B6" s="1123" t="s">
        <v>781</v>
      </c>
      <c r="C6" s="1126" t="s">
        <v>21</v>
      </c>
      <c r="D6" s="1127"/>
      <c r="E6" s="1128"/>
      <c r="F6" s="1101" t="s">
        <v>347</v>
      </c>
      <c r="G6" s="1102"/>
      <c r="H6" s="1103"/>
      <c r="I6" s="1104" t="s">
        <v>93</v>
      </c>
      <c r="J6" s="1105"/>
      <c r="K6" s="1106"/>
      <c r="L6" s="1101" t="s">
        <v>94</v>
      </c>
      <c r="M6" s="1102"/>
      <c r="N6" s="1103"/>
    </row>
    <row r="7" spans="2:14" ht="12.75" customHeight="1">
      <c r="B7" s="1124"/>
      <c r="C7" s="1110" t="s">
        <v>48</v>
      </c>
      <c r="D7" s="936" t="s">
        <v>195</v>
      </c>
      <c r="E7" s="1108" t="s">
        <v>251</v>
      </c>
      <c r="F7" s="1110" t="s">
        <v>48</v>
      </c>
      <c r="G7" s="936" t="s">
        <v>195</v>
      </c>
      <c r="H7" s="1108" t="s">
        <v>251</v>
      </c>
      <c r="I7" s="1110" t="s">
        <v>48</v>
      </c>
      <c r="J7" s="936" t="s">
        <v>195</v>
      </c>
      <c r="K7" s="1108" t="s">
        <v>251</v>
      </c>
      <c r="L7" s="1110" t="s">
        <v>48</v>
      </c>
      <c r="M7" s="936" t="s">
        <v>195</v>
      </c>
      <c r="N7" s="1108" t="s">
        <v>251</v>
      </c>
    </row>
    <row r="8" spans="2:14" ht="21.75" customHeight="1" thickBot="1">
      <c r="B8" s="1125"/>
      <c r="C8" s="1111"/>
      <c r="D8" s="1112"/>
      <c r="E8" s="1109"/>
      <c r="F8" s="1111"/>
      <c r="G8" s="1112"/>
      <c r="H8" s="1109"/>
      <c r="I8" s="1111"/>
      <c r="J8" s="1112"/>
      <c r="K8" s="1109"/>
      <c r="L8" s="1111"/>
      <c r="M8" s="1112"/>
      <c r="N8" s="1109"/>
    </row>
    <row r="9" spans="2:15" ht="15">
      <c r="B9" s="405" t="s">
        <v>95</v>
      </c>
      <c r="C9" s="884">
        <v>80</v>
      </c>
      <c r="D9" s="787">
        <v>6198097</v>
      </c>
      <c r="E9" s="889">
        <f>SUM(D9/C9)</f>
        <v>77476.2125</v>
      </c>
      <c r="F9" s="892">
        <v>79</v>
      </c>
      <c r="G9" s="737">
        <v>6041808</v>
      </c>
      <c r="H9" s="895">
        <f>SUM(G9/F9)</f>
        <v>76478.58227848102</v>
      </c>
      <c r="I9" s="898">
        <v>0</v>
      </c>
      <c r="J9" s="737">
        <v>0</v>
      </c>
      <c r="K9" s="900">
        <v>0</v>
      </c>
      <c r="L9" s="830">
        <v>1</v>
      </c>
      <c r="M9" s="781">
        <v>156289</v>
      </c>
      <c r="N9" s="900">
        <f>SUM(M9/L9)</f>
        <v>156289</v>
      </c>
      <c r="O9" s="16"/>
    </row>
    <row r="10" spans="2:15" ht="15">
      <c r="B10" s="412" t="s">
        <v>96</v>
      </c>
      <c r="C10" s="884">
        <v>80</v>
      </c>
      <c r="D10" s="787">
        <v>6038246</v>
      </c>
      <c r="E10" s="889">
        <f aca="true" t="shared" si="0" ref="E10:E20">SUM(D10/C10)</f>
        <v>75478.075</v>
      </c>
      <c r="F10" s="893">
        <v>79</v>
      </c>
      <c r="G10" s="894">
        <v>5878930</v>
      </c>
      <c r="H10" s="895">
        <f aca="true" t="shared" si="1" ref="H10:H20">SUM(G10/F10)</f>
        <v>74416.83544303797</v>
      </c>
      <c r="I10" s="899">
        <v>0</v>
      </c>
      <c r="J10" s="894">
        <v>0</v>
      </c>
      <c r="K10" s="900">
        <v>0</v>
      </c>
      <c r="L10" s="832">
        <v>1</v>
      </c>
      <c r="M10" s="903">
        <v>159316</v>
      </c>
      <c r="N10" s="900">
        <f aca="true" t="shared" si="2" ref="N10:N20">SUM(M10/L10)</f>
        <v>159316</v>
      </c>
      <c r="O10" s="16"/>
    </row>
    <row r="11" spans="2:15" ht="15">
      <c r="B11" s="412" t="s">
        <v>97</v>
      </c>
      <c r="C11" s="884">
        <v>80</v>
      </c>
      <c r="D11" s="787">
        <v>6443771</v>
      </c>
      <c r="E11" s="889">
        <f t="shared" si="0"/>
        <v>80547.1375</v>
      </c>
      <c r="F11" s="893">
        <v>79</v>
      </c>
      <c r="G11" s="894">
        <v>6278423</v>
      </c>
      <c r="H11" s="895">
        <f t="shared" si="1"/>
        <v>79473.70886075949</v>
      </c>
      <c r="I11" s="899">
        <v>0</v>
      </c>
      <c r="J11" s="894">
        <v>0</v>
      </c>
      <c r="K11" s="900">
        <v>0</v>
      </c>
      <c r="L11" s="832">
        <v>1</v>
      </c>
      <c r="M11" s="903">
        <v>165348</v>
      </c>
      <c r="N11" s="900">
        <f t="shared" si="2"/>
        <v>165348</v>
      </c>
      <c r="O11" s="16"/>
    </row>
    <row r="12" spans="2:15" ht="15">
      <c r="B12" s="412" t="s">
        <v>98</v>
      </c>
      <c r="C12" s="884">
        <v>79</v>
      </c>
      <c r="D12" s="787">
        <v>6202816</v>
      </c>
      <c r="E12" s="889">
        <f t="shared" si="0"/>
        <v>78516.65822784811</v>
      </c>
      <c r="F12" s="893">
        <v>78</v>
      </c>
      <c r="G12" s="894">
        <v>6039369</v>
      </c>
      <c r="H12" s="895">
        <f t="shared" si="1"/>
        <v>77427.80769230769</v>
      </c>
      <c r="I12" s="899">
        <v>0</v>
      </c>
      <c r="J12" s="894">
        <v>0</v>
      </c>
      <c r="K12" s="900">
        <v>0</v>
      </c>
      <c r="L12" s="832">
        <v>1</v>
      </c>
      <c r="M12" s="903">
        <v>163447</v>
      </c>
      <c r="N12" s="900">
        <f t="shared" si="2"/>
        <v>163447</v>
      </c>
      <c r="O12" s="16"/>
    </row>
    <row r="13" spans="2:15" ht="15">
      <c r="B13" s="412" t="s">
        <v>99</v>
      </c>
      <c r="C13" s="884">
        <v>79</v>
      </c>
      <c r="D13" s="787">
        <v>6295030</v>
      </c>
      <c r="E13" s="889">
        <f t="shared" si="0"/>
        <v>79683.92405063291</v>
      </c>
      <c r="F13" s="893">
        <v>78</v>
      </c>
      <c r="G13" s="894">
        <v>6131175</v>
      </c>
      <c r="H13" s="895">
        <f t="shared" si="1"/>
        <v>78604.80769230769</v>
      </c>
      <c r="I13" s="899">
        <v>0</v>
      </c>
      <c r="J13" s="894">
        <v>0</v>
      </c>
      <c r="K13" s="900">
        <v>0</v>
      </c>
      <c r="L13" s="832">
        <v>1</v>
      </c>
      <c r="M13" s="903">
        <v>163855</v>
      </c>
      <c r="N13" s="900">
        <f t="shared" si="2"/>
        <v>163855</v>
      </c>
      <c r="O13" s="16"/>
    </row>
    <row r="14" spans="2:15" ht="15">
      <c r="B14" s="412" t="s">
        <v>100</v>
      </c>
      <c r="C14" s="884">
        <v>79</v>
      </c>
      <c r="D14" s="787">
        <v>6297946</v>
      </c>
      <c r="E14" s="889">
        <f t="shared" si="0"/>
        <v>79720.83544303797</v>
      </c>
      <c r="F14" s="893">
        <v>78</v>
      </c>
      <c r="G14" s="894">
        <v>6132598</v>
      </c>
      <c r="H14" s="895">
        <f t="shared" si="1"/>
        <v>78623.05128205128</v>
      </c>
      <c r="I14" s="899">
        <v>0</v>
      </c>
      <c r="J14" s="894">
        <v>0</v>
      </c>
      <c r="K14" s="900">
        <v>0</v>
      </c>
      <c r="L14" s="830">
        <v>1</v>
      </c>
      <c r="M14" s="903">
        <v>165348</v>
      </c>
      <c r="N14" s="900">
        <f t="shared" si="2"/>
        <v>165348</v>
      </c>
      <c r="O14" s="16"/>
    </row>
    <row r="15" spans="2:15" ht="15">
      <c r="B15" s="412" t="s">
        <v>101</v>
      </c>
      <c r="C15" s="884">
        <v>79</v>
      </c>
      <c r="D15" s="787">
        <v>6170286</v>
      </c>
      <c r="E15" s="889">
        <f t="shared" si="0"/>
        <v>78104.88607594937</v>
      </c>
      <c r="F15" s="893">
        <v>78</v>
      </c>
      <c r="G15" s="894">
        <v>6004722</v>
      </c>
      <c r="H15" s="895">
        <f t="shared" si="1"/>
        <v>76983.61538461539</v>
      </c>
      <c r="I15" s="899">
        <v>0</v>
      </c>
      <c r="J15" s="894">
        <v>0</v>
      </c>
      <c r="K15" s="900">
        <v>0</v>
      </c>
      <c r="L15" s="832">
        <v>1</v>
      </c>
      <c r="M15" s="903">
        <v>165564</v>
      </c>
      <c r="N15" s="900">
        <f t="shared" si="2"/>
        <v>165564</v>
      </c>
      <c r="O15" s="16"/>
    </row>
    <row r="16" spans="2:15" ht="15">
      <c r="B16" s="412" t="s">
        <v>102</v>
      </c>
      <c r="C16" s="884">
        <v>81</v>
      </c>
      <c r="D16" s="787">
        <v>6651301</v>
      </c>
      <c r="E16" s="889">
        <f t="shared" si="0"/>
        <v>82114.82716049382</v>
      </c>
      <c r="F16" s="893">
        <v>80</v>
      </c>
      <c r="G16" s="894">
        <v>6485737</v>
      </c>
      <c r="H16" s="895">
        <f t="shared" si="1"/>
        <v>81071.7125</v>
      </c>
      <c r="I16" s="899">
        <v>0</v>
      </c>
      <c r="J16" s="894">
        <v>0</v>
      </c>
      <c r="K16" s="900">
        <v>0</v>
      </c>
      <c r="L16" s="832">
        <v>1</v>
      </c>
      <c r="M16" s="903">
        <v>165564</v>
      </c>
      <c r="N16" s="900">
        <f t="shared" si="2"/>
        <v>165564</v>
      </c>
      <c r="O16" s="16"/>
    </row>
    <row r="17" spans="2:15" ht="15">
      <c r="B17" s="412" t="s">
        <v>103</v>
      </c>
      <c r="C17" s="884">
        <v>81</v>
      </c>
      <c r="D17" s="787">
        <v>6474469</v>
      </c>
      <c r="E17" s="889">
        <f t="shared" si="0"/>
        <v>79931.71604938271</v>
      </c>
      <c r="F17" s="893">
        <v>80</v>
      </c>
      <c r="G17" s="894">
        <v>6308905</v>
      </c>
      <c r="H17" s="895">
        <f t="shared" si="1"/>
        <v>78861.3125</v>
      </c>
      <c r="I17" s="899">
        <v>0</v>
      </c>
      <c r="J17" s="894">
        <v>0</v>
      </c>
      <c r="K17" s="900">
        <v>0</v>
      </c>
      <c r="L17" s="832">
        <v>1</v>
      </c>
      <c r="M17" s="903">
        <v>165564</v>
      </c>
      <c r="N17" s="900">
        <f t="shared" si="2"/>
        <v>165564</v>
      </c>
      <c r="O17" s="16"/>
    </row>
    <row r="18" spans="2:15" ht="15">
      <c r="B18" s="412" t="s">
        <v>104</v>
      </c>
      <c r="C18" s="884">
        <v>79</v>
      </c>
      <c r="D18" s="787">
        <v>6376329</v>
      </c>
      <c r="E18" s="889">
        <f t="shared" si="0"/>
        <v>80713.02531645569</v>
      </c>
      <c r="F18" s="893">
        <v>78</v>
      </c>
      <c r="G18" s="894">
        <v>6210765</v>
      </c>
      <c r="H18" s="895">
        <f t="shared" si="1"/>
        <v>79625.19230769231</v>
      </c>
      <c r="I18" s="899">
        <v>0</v>
      </c>
      <c r="J18" s="894">
        <v>0</v>
      </c>
      <c r="K18" s="900">
        <v>0</v>
      </c>
      <c r="L18" s="832">
        <v>1</v>
      </c>
      <c r="M18" s="903">
        <v>165564</v>
      </c>
      <c r="N18" s="900">
        <f t="shared" si="2"/>
        <v>165564</v>
      </c>
      <c r="O18" s="16"/>
    </row>
    <row r="19" spans="2:15" ht="15">
      <c r="B19" s="412" t="s">
        <v>105</v>
      </c>
      <c r="C19" s="884">
        <v>88</v>
      </c>
      <c r="D19" s="787">
        <v>7318388</v>
      </c>
      <c r="E19" s="889">
        <f t="shared" si="0"/>
        <v>83163.5</v>
      </c>
      <c r="F19" s="893">
        <v>78</v>
      </c>
      <c r="G19" s="894">
        <v>6412877</v>
      </c>
      <c r="H19" s="895">
        <f t="shared" si="1"/>
        <v>82216.3717948718</v>
      </c>
      <c r="I19" s="899">
        <v>9</v>
      </c>
      <c r="J19" s="894">
        <v>739947</v>
      </c>
      <c r="K19" s="900">
        <f>SUM(J19/I19)</f>
        <v>82216.33333333333</v>
      </c>
      <c r="L19" s="832">
        <v>1</v>
      </c>
      <c r="M19" s="903">
        <v>165564</v>
      </c>
      <c r="N19" s="900">
        <f t="shared" si="2"/>
        <v>165564</v>
      </c>
      <c r="O19" s="16"/>
    </row>
    <row r="20" spans="2:15" ht="15">
      <c r="B20" s="412" t="s">
        <v>106</v>
      </c>
      <c r="C20" s="884">
        <v>88</v>
      </c>
      <c r="D20" s="787">
        <v>7347661</v>
      </c>
      <c r="E20" s="889">
        <f t="shared" si="0"/>
        <v>83496.14772727272</v>
      </c>
      <c r="F20" s="893">
        <v>78</v>
      </c>
      <c r="G20" s="894">
        <v>6439122</v>
      </c>
      <c r="H20" s="895">
        <f t="shared" si="1"/>
        <v>82552.84615384616</v>
      </c>
      <c r="I20" s="899">
        <v>9</v>
      </c>
      <c r="J20" s="894">
        <v>742976</v>
      </c>
      <c r="K20" s="900">
        <f>SUM(J20/I20)</f>
        <v>82552.88888888889</v>
      </c>
      <c r="L20" s="832">
        <v>1</v>
      </c>
      <c r="M20" s="903">
        <v>165564</v>
      </c>
      <c r="N20" s="900">
        <f t="shared" si="2"/>
        <v>165564</v>
      </c>
      <c r="O20" s="16"/>
    </row>
    <row r="21" spans="2:15" ht="12.75">
      <c r="B21" s="420" t="s">
        <v>21</v>
      </c>
      <c r="C21" s="885">
        <f>SUM(C9:C20)</f>
        <v>973</v>
      </c>
      <c r="D21" s="887">
        <f aca="true" t="shared" si="3" ref="D21:J21">SUM(D9:D20)</f>
        <v>77814340</v>
      </c>
      <c r="E21" s="890">
        <f t="shared" si="3"/>
        <v>958946.9450510733</v>
      </c>
      <c r="F21" s="887">
        <f t="shared" si="3"/>
        <v>943</v>
      </c>
      <c r="G21" s="887">
        <f t="shared" si="3"/>
        <v>74364431</v>
      </c>
      <c r="H21" s="896">
        <f t="shared" si="3"/>
        <v>946335.8438899707</v>
      </c>
      <c r="I21" s="885">
        <f t="shared" si="3"/>
        <v>18</v>
      </c>
      <c r="J21" s="887">
        <f t="shared" si="3"/>
        <v>1482923</v>
      </c>
      <c r="K21" s="901">
        <v>164769</v>
      </c>
      <c r="L21" s="831">
        <v>12</v>
      </c>
      <c r="M21" s="887">
        <f>SUM(M9:M20)</f>
        <v>1966987</v>
      </c>
      <c r="N21" s="890">
        <f>SUM(N9:N20)</f>
        <v>1966987</v>
      </c>
      <c r="O21" s="16"/>
    </row>
    <row r="22" spans="2:15" ht="13.5" thickBot="1">
      <c r="B22" s="423" t="s">
        <v>107</v>
      </c>
      <c r="C22" s="886">
        <f aca="true" t="shared" si="4" ref="C22:H22">SUM(C21/12)</f>
        <v>81.08333333333333</v>
      </c>
      <c r="D22" s="888">
        <f t="shared" si="4"/>
        <v>6484528.333333333</v>
      </c>
      <c r="E22" s="891">
        <f t="shared" si="4"/>
        <v>79912.24542092277</v>
      </c>
      <c r="F22" s="888">
        <f t="shared" si="4"/>
        <v>78.58333333333333</v>
      </c>
      <c r="G22" s="888">
        <f t="shared" si="4"/>
        <v>6197035.916666667</v>
      </c>
      <c r="H22" s="897">
        <f t="shared" si="4"/>
        <v>78861.32032416422</v>
      </c>
      <c r="I22" s="886">
        <v>9</v>
      </c>
      <c r="J22" s="888">
        <v>741462</v>
      </c>
      <c r="K22" s="902">
        <v>82385</v>
      </c>
      <c r="L22" s="833">
        <v>1</v>
      </c>
      <c r="M22" s="888">
        <f>SUM(M21/12)</f>
        <v>163915.58333333334</v>
      </c>
      <c r="N22" s="891">
        <f>SUM(N21/12)</f>
        <v>163915.58333333334</v>
      </c>
      <c r="O22" s="16"/>
    </row>
    <row r="23" spans="2:15" ht="12.75">
      <c r="B23" s="1107" t="s">
        <v>346</v>
      </c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6"/>
      <c r="O23" s="16"/>
    </row>
    <row r="24" spans="2:15" ht="12.75">
      <c r="B24" s="430" t="s">
        <v>782</v>
      </c>
      <c r="C24" s="430"/>
      <c r="D24" s="43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5.75">
      <c r="B28" s="1136" t="s">
        <v>1031</v>
      </c>
      <c r="C28" s="1136"/>
      <c r="D28" s="1136"/>
      <c r="E28" s="1136"/>
      <c r="F28" s="1136"/>
      <c r="G28" s="1136"/>
      <c r="H28" s="1136"/>
      <c r="I28" s="1136"/>
      <c r="J28" s="1136"/>
      <c r="K28" s="1136"/>
      <c r="L28" s="1136"/>
      <c r="M28" s="1136"/>
      <c r="N28" s="1136"/>
      <c r="O28" s="16"/>
    </row>
    <row r="29" spans="2:15" ht="15" thickBot="1">
      <c r="B29" s="431"/>
      <c r="C29" s="432"/>
      <c r="D29" s="432"/>
      <c r="E29" s="432"/>
      <c r="F29" s="432"/>
      <c r="G29" s="433"/>
      <c r="H29" s="433"/>
      <c r="I29" s="433"/>
      <c r="J29" s="433"/>
      <c r="K29" s="433"/>
      <c r="L29" s="433"/>
      <c r="M29" s="157"/>
      <c r="N29" s="158" t="s">
        <v>45</v>
      </c>
      <c r="O29" s="16"/>
    </row>
    <row r="30" spans="2:15" ht="15" customHeight="1">
      <c r="B30" s="1129" t="s">
        <v>783</v>
      </c>
      <c r="C30" s="1132" t="s">
        <v>21</v>
      </c>
      <c r="D30" s="1133"/>
      <c r="E30" s="1134"/>
      <c r="F30" s="1117" t="s">
        <v>196</v>
      </c>
      <c r="G30" s="1118"/>
      <c r="H30" s="1119"/>
      <c r="I30" s="1117" t="s">
        <v>93</v>
      </c>
      <c r="J30" s="1118"/>
      <c r="K30" s="1119"/>
      <c r="L30" s="1117" t="s">
        <v>94</v>
      </c>
      <c r="M30" s="1118"/>
      <c r="N30" s="1119"/>
      <c r="O30" s="17"/>
    </row>
    <row r="31" spans="2:15" ht="12.75" customHeight="1">
      <c r="B31" s="1130"/>
      <c r="C31" s="1113" t="s">
        <v>48</v>
      </c>
      <c r="D31" s="1121" t="s">
        <v>195</v>
      </c>
      <c r="E31" s="1115" t="s">
        <v>251</v>
      </c>
      <c r="F31" s="1113" t="s">
        <v>48</v>
      </c>
      <c r="G31" s="1121" t="s">
        <v>195</v>
      </c>
      <c r="H31" s="1115" t="s">
        <v>251</v>
      </c>
      <c r="I31" s="1113" t="s">
        <v>48</v>
      </c>
      <c r="J31" s="1121" t="s">
        <v>195</v>
      </c>
      <c r="K31" s="1115" t="s">
        <v>251</v>
      </c>
      <c r="L31" s="1113" t="s">
        <v>48</v>
      </c>
      <c r="M31" s="1121" t="s">
        <v>195</v>
      </c>
      <c r="N31" s="1115" t="s">
        <v>251</v>
      </c>
      <c r="O31" s="16"/>
    </row>
    <row r="32" spans="1:15" ht="21.75" customHeight="1" thickBot="1">
      <c r="A32" s="10"/>
      <c r="B32" s="1131"/>
      <c r="C32" s="1114"/>
      <c r="D32" s="1122"/>
      <c r="E32" s="1116"/>
      <c r="F32" s="1114"/>
      <c r="G32" s="1122"/>
      <c r="H32" s="1116"/>
      <c r="I32" s="1114"/>
      <c r="J32" s="1122"/>
      <c r="K32" s="1116"/>
      <c r="L32" s="1114"/>
      <c r="M32" s="1122"/>
      <c r="N32" s="1116"/>
      <c r="O32" s="16"/>
    </row>
    <row r="33" spans="1:15" ht="14.25" customHeight="1">
      <c r="A33" s="10"/>
      <c r="B33" s="434" t="s">
        <v>95</v>
      </c>
      <c r="C33" s="884">
        <v>81</v>
      </c>
      <c r="D33" s="787">
        <v>7393761</v>
      </c>
      <c r="E33" s="889">
        <v>91281</v>
      </c>
      <c r="F33" s="892">
        <v>80</v>
      </c>
      <c r="G33" s="737">
        <v>7208344</v>
      </c>
      <c r="H33" s="895">
        <f>SUM(G33/F33)</f>
        <v>90104.3</v>
      </c>
      <c r="I33" s="898">
        <v>0</v>
      </c>
      <c r="J33" s="737">
        <v>0</v>
      </c>
      <c r="K33" s="900">
        <v>0</v>
      </c>
      <c r="L33" s="836">
        <v>1</v>
      </c>
      <c r="M33" s="900">
        <v>185417</v>
      </c>
      <c r="N33" s="900">
        <v>185417</v>
      </c>
      <c r="O33" s="16"/>
    </row>
    <row r="34" spans="1:15" ht="14.25" customHeight="1">
      <c r="A34" s="10"/>
      <c r="B34" s="436" t="s">
        <v>96</v>
      </c>
      <c r="C34" s="884">
        <v>81</v>
      </c>
      <c r="D34" s="787">
        <v>6752727</v>
      </c>
      <c r="E34" s="889">
        <v>83367</v>
      </c>
      <c r="F34" s="893">
        <v>80</v>
      </c>
      <c r="G34" s="894">
        <v>6584166</v>
      </c>
      <c r="H34" s="895">
        <f aca="true" t="shared" si="5" ref="H34:H44">SUM(G34/F34)</f>
        <v>82302.075</v>
      </c>
      <c r="I34" s="899">
        <v>0</v>
      </c>
      <c r="J34" s="894">
        <v>0</v>
      </c>
      <c r="K34" s="900">
        <v>0</v>
      </c>
      <c r="L34" s="836">
        <v>1</v>
      </c>
      <c r="M34" s="900">
        <v>168561.13</v>
      </c>
      <c r="N34" s="900">
        <v>168561.13</v>
      </c>
      <c r="O34" s="16"/>
    </row>
    <row r="35" spans="1:15" ht="14.25" customHeight="1">
      <c r="A35" s="10"/>
      <c r="B35" s="436" t="s">
        <v>97</v>
      </c>
      <c r="C35" s="884">
        <v>81</v>
      </c>
      <c r="D35" s="787">
        <v>7789203</v>
      </c>
      <c r="E35" s="889">
        <v>96163</v>
      </c>
      <c r="F35" s="893">
        <v>80</v>
      </c>
      <c r="G35" s="894">
        <v>7595358</v>
      </c>
      <c r="H35" s="895">
        <f t="shared" si="5"/>
        <v>94941.975</v>
      </c>
      <c r="I35" s="899">
        <v>0</v>
      </c>
      <c r="J35" s="894">
        <v>0</v>
      </c>
      <c r="K35" s="900">
        <v>0</v>
      </c>
      <c r="L35" s="836">
        <v>1</v>
      </c>
      <c r="M35" s="900">
        <v>193845.3</v>
      </c>
      <c r="N35" s="900">
        <v>193845.3</v>
      </c>
      <c r="O35" s="16"/>
    </row>
    <row r="36" spans="1:15" ht="14.25" customHeight="1">
      <c r="A36" s="10"/>
      <c r="B36" s="436" t="s">
        <v>98</v>
      </c>
      <c r="C36" s="884">
        <v>81</v>
      </c>
      <c r="D36" s="787">
        <v>6806460.78</v>
      </c>
      <c r="E36" s="889">
        <v>84030.38</v>
      </c>
      <c r="F36" s="893">
        <v>80</v>
      </c>
      <c r="G36" s="894">
        <v>6637900</v>
      </c>
      <c r="H36" s="895">
        <f t="shared" si="5"/>
        <v>82973.75</v>
      </c>
      <c r="I36" s="899">
        <v>0</v>
      </c>
      <c r="J36" s="894">
        <v>0</v>
      </c>
      <c r="K36" s="900">
        <v>0</v>
      </c>
      <c r="L36" s="836">
        <v>1</v>
      </c>
      <c r="M36" s="900">
        <v>168561</v>
      </c>
      <c r="N36" s="900">
        <v>168561</v>
      </c>
      <c r="O36" s="16"/>
    </row>
    <row r="37" spans="1:15" ht="14.25" customHeight="1">
      <c r="A37" s="10"/>
      <c r="B37" s="436" t="s">
        <v>99</v>
      </c>
      <c r="C37" s="884">
        <v>81</v>
      </c>
      <c r="D37" s="787">
        <v>7851249</v>
      </c>
      <c r="E37" s="889">
        <v>96929</v>
      </c>
      <c r="F37" s="893">
        <v>80</v>
      </c>
      <c r="G37" s="894">
        <v>7657404</v>
      </c>
      <c r="H37" s="895">
        <f t="shared" si="5"/>
        <v>95717.55</v>
      </c>
      <c r="I37" s="899">
        <v>0</v>
      </c>
      <c r="J37" s="894">
        <v>0</v>
      </c>
      <c r="K37" s="900">
        <v>0</v>
      </c>
      <c r="L37" s="836">
        <v>1</v>
      </c>
      <c r="M37" s="900">
        <v>193845</v>
      </c>
      <c r="N37" s="900">
        <v>193845</v>
      </c>
      <c r="O37" s="16"/>
    </row>
    <row r="38" spans="1:15" ht="14.25" customHeight="1">
      <c r="A38" s="10"/>
      <c r="B38" s="436" t="s">
        <v>100</v>
      </c>
      <c r="C38" s="884">
        <v>81</v>
      </c>
      <c r="D38" s="787">
        <v>7541829</v>
      </c>
      <c r="E38" s="889">
        <v>93109</v>
      </c>
      <c r="F38" s="893">
        <v>80</v>
      </c>
      <c r="G38" s="894">
        <v>7356412</v>
      </c>
      <c r="H38" s="895">
        <f t="shared" si="5"/>
        <v>91955.15</v>
      </c>
      <c r="I38" s="899">
        <v>0</v>
      </c>
      <c r="J38" s="894">
        <v>0</v>
      </c>
      <c r="K38" s="900">
        <v>0</v>
      </c>
      <c r="L38" s="836">
        <v>1</v>
      </c>
      <c r="M38" s="900">
        <v>185417</v>
      </c>
      <c r="N38" s="900">
        <v>185417</v>
      </c>
      <c r="O38" s="16"/>
    </row>
    <row r="39" spans="1:15" ht="14.25" customHeight="1">
      <c r="A39" s="10"/>
      <c r="B39" s="436" t="s">
        <v>101</v>
      </c>
      <c r="C39" s="884">
        <v>85</v>
      </c>
      <c r="D39" s="787">
        <v>7229817</v>
      </c>
      <c r="E39" s="889">
        <v>85057</v>
      </c>
      <c r="F39" s="893">
        <v>84</v>
      </c>
      <c r="G39" s="894">
        <v>7052120</v>
      </c>
      <c r="H39" s="895">
        <f t="shared" si="5"/>
        <v>83953.80952380953</v>
      </c>
      <c r="I39" s="899">
        <v>0</v>
      </c>
      <c r="J39" s="894">
        <v>0</v>
      </c>
      <c r="K39" s="900">
        <v>0</v>
      </c>
      <c r="L39" s="836">
        <v>1</v>
      </c>
      <c r="M39" s="900">
        <v>177697</v>
      </c>
      <c r="N39" s="900">
        <v>177697</v>
      </c>
      <c r="O39" s="16"/>
    </row>
    <row r="40" spans="1:15" ht="14.25" customHeight="1">
      <c r="A40" s="10"/>
      <c r="B40" s="436" t="s">
        <v>102</v>
      </c>
      <c r="C40" s="884">
        <v>85</v>
      </c>
      <c r="D40" s="787">
        <v>8337565</v>
      </c>
      <c r="E40" s="889">
        <v>98089</v>
      </c>
      <c r="F40" s="893">
        <v>80</v>
      </c>
      <c r="G40" s="894">
        <v>7793185</v>
      </c>
      <c r="H40" s="895">
        <f t="shared" si="5"/>
        <v>97414.8125</v>
      </c>
      <c r="I40" s="899">
        <v>4</v>
      </c>
      <c r="J40" s="900">
        <v>349759.04</v>
      </c>
      <c r="K40" s="900">
        <f>SUM(J40/I40)</f>
        <v>87439.76</v>
      </c>
      <c r="L40" s="836">
        <v>1</v>
      </c>
      <c r="M40" s="900">
        <v>194620.6</v>
      </c>
      <c r="N40" s="900">
        <v>194620.6</v>
      </c>
      <c r="O40" s="16"/>
    </row>
    <row r="41" spans="1:15" ht="14.25" customHeight="1">
      <c r="A41" s="10"/>
      <c r="B41" s="436" t="s">
        <v>103</v>
      </c>
      <c r="C41" s="884">
        <v>85</v>
      </c>
      <c r="D41" s="787">
        <v>7647280</v>
      </c>
      <c r="E41" s="889">
        <v>89968</v>
      </c>
      <c r="F41" s="893">
        <v>80</v>
      </c>
      <c r="G41" s="894">
        <v>7150238</v>
      </c>
      <c r="H41" s="895">
        <f t="shared" si="5"/>
        <v>89377.975</v>
      </c>
      <c r="I41" s="899">
        <v>4</v>
      </c>
      <c r="J41" s="900">
        <v>319345</v>
      </c>
      <c r="K41" s="900">
        <f>SUM(J41/I41)</f>
        <v>79836.25</v>
      </c>
      <c r="L41" s="836">
        <v>1</v>
      </c>
      <c r="M41" s="900">
        <v>177697</v>
      </c>
      <c r="N41" s="900">
        <v>177697</v>
      </c>
      <c r="O41" s="16"/>
    </row>
    <row r="42" spans="1:15" ht="14.25" customHeight="1">
      <c r="A42" s="10"/>
      <c r="B42" s="436" t="s">
        <v>104</v>
      </c>
      <c r="C42" s="884">
        <v>85</v>
      </c>
      <c r="D42" s="787">
        <v>7946232</v>
      </c>
      <c r="E42" s="889">
        <v>93485</v>
      </c>
      <c r="F42" s="893">
        <v>80</v>
      </c>
      <c r="G42" s="894">
        <v>7425521</v>
      </c>
      <c r="H42" s="895">
        <f t="shared" si="5"/>
        <v>92819.0125</v>
      </c>
      <c r="I42" s="899">
        <v>4</v>
      </c>
      <c r="J42" s="900">
        <v>334552</v>
      </c>
      <c r="K42" s="900">
        <f>SUM(J42/I42)</f>
        <v>83638</v>
      </c>
      <c r="L42" s="836">
        <v>1</v>
      </c>
      <c r="M42" s="900">
        <v>186158.9</v>
      </c>
      <c r="N42" s="900">
        <v>186158.9</v>
      </c>
      <c r="O42" s="16"/>
    </row>
    <row r="43" spans="1:15" ht="14.25" customHeight="1">
      <c r="A43" s="10"/>
      <c r="B43" s="436" t="s">
        <v>105</v>
      </c>
      <c r="C43" s="884">
        <v>84</v>
      </c>
      <c r="D43" s="787">
        <v>7977816</v>
      </c>
      <c r="E43" s="889">
        <v>94974</v>
      </c>
      <c r="F43" s="893">
        <v>79</v>
      </c>
      <c r="G43" s="894">
        <v>7457105</v>
      </c>
      <c r="H43" s="895">
        <f t="shared" si="5"/>
        <v>94393.73417721518</v>
      </c>
      <c r="I43" s="899">
        <v>4</v>
      </c>
      <c r="J43" s="900">
        <v>334552</v>
      </c>
      <c r="K43" s="900">
        <f>SUM(J43/I43)</f>
        <v>83638</v>
      </c>
      <c r="L43" s="836">
        <v>1</v>
      </c>
      <c r="M43" s="900">
        <v>186159</v>
      </c>
      <c r="N43" s="900">
        <v>186159</v>
      </c>
      <c r="O43" s="16"/>
    </row>
    <row r="44" spans="1:15" ht="14.25" customHeight="1">
      <c r="A44" s="10"/>
      <c r="B44" s="436" t="s">
        <v>106</v>
      </c>
      <c r="C44" s="884">
        <v>84</v>
      </c>
      <c r="D44" s="787">
        <v>7647780</v>
      </c>
      <c r="E44" s="889">
        <v>91045</v>
      </c>
      <c r="F44" s="893">
        <v>79</v>
      </c>
      <c r="G44" s="894">
        <v>7150738</v>
      </c>
      <c r="H44" s="895">
        <f t="shared" si="5"/>
        <v>90515.67088607595</v>
      </c>
      <c r="I44" s="899">
        <v>4</v>
      </c>
      <c r="J44" s="894">
        <v>319345</v>
      </c>
      <c r="K44" s="900">
        <f>SUM(J44/I44)</f>
        <v>79836.25</v>
      </c>
      <c r="L44" s="836">
        <v>1</v>
      </c>
      <c r="M44" s="900">
        <v>177697</v>
      </c>
      <c r="N44" s="900">
        <v>177697</v>
      </c>
      <c r="O44" s="16"/>
    </row>
    <row r="45" spans="1:15" ht="14.25" customHeight="1">
      <c r="A45" s="10"/>
      <c r="B45" s="438" t="s">
        <v>21</v>
      </c>
      <c r="C45" s="885">
        <f>SUM(C33:C44)</f>
        <v>994</v>
      </c>
      <c r="D45" s="887">
        <v>90921719.78</v>
      </c>
      <c r="E45" s="890">
        <f aca="true" t="shared" si="6" ref="E45:K45">SUM(E33:E44)</f>
        <v>1097497.38</v>
      </c>
      <c r="F45" s="887">
        <f t="shared" si="6"/>
        <v>962</v>
      </c>
      <c r="G45" s="887">
        <f t="shared" si="6"/>
        <v>87068491</v>
      </c>
      <c r="H45" s="896">
        <f t="shared" si="6"/>
        <v>1086469.8145871006</v>
      </c>
      <c r="I45" s="885">
        <f t="shared" si="6"/>
        <v>20</v>
      </c>
      <c r="J45" s="887">
        <f t="shared" si="6"/>
        <v>1657553.04</v>
      </c>
      <c r="K45" s="890">
        <f t="shared" si="6"/>
        <v>414388.26</v>
      </c>
      <c r="L45" s="835">
        <v>12</v>
      </c>
      <c r="M45" s="890">
        <f>SUM(M33:M44)</f>
        <v>2195675.9299999997</v>
      </c>
      <c r="N45" s="890">
        <f>SUM(N33:N44)</f>
        <v>2195675.9299999997</v>
      </c>
      <c r="O45" s="16"/>
    </row>
    <row r="46" spans="1:15" ht="14.25" customHeight="1" thickBot="1">
      <c r="A46" s="10"/>
      <c r="B46" s="441" t="s">
        <v>107</v>
      </c>
      <c r="C46" s="886">
        <f>SUM(C45/12)</f>
        <v>82.83333333333333</v>
      </c>
      <c r="D46" s="888">
        <v>7576809.981666666</v>
      </c>
      <c r="E46" s="891">
        <f>SUM(E45/12)</f>
        <v>91458.11499999999</v>
      </c>
      <c r="F46" s="888">
        <f>SUM(F45/12)</f>
        <v>80.16666666666667</v>
      </c>
      <c r="G46" s="888">
        <f>SUM(G45/12)</f>
        <v>7255707.583333333</v>
      </c>
      <c r="H46" s="897">
        <f>SUM(H45/12)</f>
        <v>90539.15121559172</v>
      </c>
      <c r="I46" s="886">
        <f>SUM(I45/5)</f>
        <v>4</v>
      </c>
      <c r="J46" s="888">
        <f>SUM(J45/5)</f>
        <v>331510.608</v>
      </c>
      <c r="K46" s="891">
        <f>SUM(K45/5)</f>
        <v>82877.652</v>
      </c>
      <c r="L46" s="834">
        <v>1</v>
      </c>
      <c r="M46" s="891">
        <f>SUM(M45/12)</f>
        <v>182972.99416666664</v>
      </c>
      <c r="N46" s="891">
        <f>SUM(N45/12)</f>
        <v>182972.99416666664</v>
      </c>
      <c r="O46" s="16"/>
    </row>
    <row r="47" spans="2:15" ht="14.25">
      <c r="B47" s="1120" t="s">
        <v>1032</v>
      </c>
      <c r="C47" s="1120"/>
      <c r="D47" s="1120"/>
      <c r="E47" s="1120"/>
      <c r="F47" s="1120"/>
      <c r="G47" s="1120"/>
      <c r="H47" s="1120"/>
      <c r="I47" s="1120"/>
      <c r="J47" s="1120"/>
      <c r="K47" s="1120"/>
      <c r="L47" s="1120"/>
      <c r="M47" s="1120"/>
      <c r="N47" s="157"/>
      <c r="O47" s="16"/>
    </row>
    <row r="48" spans="2:1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>
      <c r="B51" s="1136" t="s">
        <v>1033</v>
      </c>
      <c r="C51" s="1136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6"/>
    </row>
    <row r="52" spans="2:15" ht="15" thickBot="1">
      <c r="B52" s="431"/>
      <c r="C52" s="432"/>
      <c r="D52" s="432"/>
      <c r="E52" s="432"/>
      <c r="F52" s="432"/>
      <c r="G52" s="433"/>
      <c r="H52" s="433"/>
      <c r="I52" s="433"/>
      <c r="J52" s="433"/>
      <c r="K52" s="433"/>
      <c r="L52" s="433"/>
      <c r="M52" s="157"/>
      <c r="N52" s="158" t="s">
        <v>45</v>
      </c>
      <c r="O52" s="16"/>
    </row>
    <row r="53" spans="2:15" ht="15" customHeight="1">
      <c r="B53" s="1129" t="s">
        <v>783</v>
      </c>
      <c r="C53" s="1132" t="s">
        <v>21</v>
      </c>
      <c r="D53" s="1133"/>
      <c r="E53" s="1134"/>
      <c r="F53" s="1117" t="s">
        <v>196</v>
      </c>
      <c r="G53" s="1118"/>
      <c r="H53" s="1119"/>
      <c r="I53" s="1117" t="s">
        <v>93</v>
      </c>
      <c r="J53" s="1118"/>
      <c r="K53" s="1119"/>
      <c r="L53" s="1117" t="s">
        <v>94</v>
      </c>
      <c r="M53" s="1118"/>
      <c r="N53" s="1119"/>
      <c r="O53" s="16"/>
    </row>
    <row r="54" spans="2:15" ht="12.75" customHeight="1">
      <c r="B54" s="1130"/>
      <c r="C54" s="1113" t="s">
        <v>48</v>
      </c>
      <c r="D54" s="1121" t="s">
        <v>195</v>
      </c>
      <c r="E54" s="1115" t="s">
        <v>251</v>
      </c>
      <c r="F54" s="1113" t="s">
        <v>48</v>
      </c>
      <c r="G54" s="1121" t="s">
        <v>195</v>
      </c>
      <c r="H54" s="1115" t="s">
        <v>251</v>
      </c>
      <c r="I54" s="1113" t="s">
        <v>48</v>
      </c>
      <c r="J54" s="1121" t="s">
        <v>195</v>
      </c>
      <c r="K54" s="1115" t="s">
        <v>251</v>
      </c>
      <c r="L54" s="1113" t="s">
        <v>48</v>
      </c>
      <c r="M54" s="1121" t="s">
        <v>195</v>
      </c>
      <c r="N54" s="1115" t="s">
        <v>251</v>
      </c>
      <c r="O54" s="16"/>
    </row>
    <row r="55" spans="2:15" ht="13.5" thickBot="1">
      <c r="B55" s="1135"/>
      <c r="C55" s="1114"/>
      <c r="D55" s="1122"/>
      <c r="E55" s="1116"/>
      <c r="F55" s="1114"/>
      <c r="G55" s="1122"/>
      <c r="H55" s="1116"/>
      <c r="I55" s="1114"/>
      <c r="J55" s="1122"/>
      <c r="K55" s="1116"/>
      <c r="L55" s="1114"/>
      <c r="M55" s="1122"/>
      <c r="N55" s="1116"/>
      <c r="O55" s="16"/>
    </row>
    <row r="56" spans="2:15" ht="12.75">
      <c r="B56" s="444" t="s">
        <v>95</v>
      </c>
      <c r="C56" s="884">
        <v>81</v>
      </c>
      <c r="D56" s="787">
        <v>8629425</v>
      </c>
      <c r="E56" s="889">
        <v>106536.10519753087</v>
      </c>
      <c r="F56" s="904">
        <v>80</v>
      </c>
      <c r="G56" s="906">
        <v>8414156</v>
      </c>
      <c r="H56" s="907">
        <v>105177</v>
      </c>
      <c r="I56" s="909">
        <v>0</v>
      </c>
      <c r="J56" s="906">
        <f aca="true" t="shared" si="7" ref="J56:J67">SUM(K56*I56)</f>
        <v>0</v>
      </c>
      <c r="K56" s="781">
        <v>0</v>
      </c>
      <c r="L56" s="836">
        <v>1</v>
      </c>
      <c r="M56" s="911">
        <v>215269.13700000002</v>
      </c>
      <c r="N56" s="911">
        <v>215269.13700000002</v>
      </c>
      <c r="O56" s="16"/>
    </row>
    <row r="57" spans="2:15" ht="12.75">
      <c r="B57" s="445" t="s">
        <v>96</v>
      </c>
      <c r="C57" s="884">
        <v>81</v>
      </c>
      <c r="D57" s="787">
        <v>7885185</v>
      </c>
      <c r="E57" s="889">
        <v>97347.9530608642</v>
      </c>
      <c r="F57" s="835">
        <v>80</v>
      </c>
      <c r="G57" s="906">
        <v>7689485</v>
      </c>
      <c r="H57" s="907">
        <v>96119</v>
      </c>
      <c r="I57" s="910">
        <v>0</v>
      </c>
      <c r="J57" s="906">
        <f t="shared" si="7"/>
        <v>0</v>
      </c>
      <c r="K57" s="903">
        <v>0</v>
      </c>
      <c r="L57" s="836">
        <v>1</v>
      </c>
      <c r="M57" s="911">
        <v>195699.47193</v>
      </c>
      <c r="N57" s="911">
        <v>195699.47193</v>
      </c>
      <c r="O57" s="16"/>
    </row>
    <row r="58" spans="2:15" ht="12.75">
      <c r="B58" s="445" t="s">
        <v>97</v>
      </c>
      <c r="C58" s="884">
        <v>81</v>
      </c>
      <c r="D58" s="787">
        <v>9088533</v>
      </c>
      <c r="E58" s="889">
        <v>112204.11149753087</v>
      </c>
      <c r="F58" s="835">
        <v>80</v>
      </c>
      <c r="G58" s="906">
        <v>8863479</v>
      </c>
      <c r="H58" s="907">
        <v>110793</v>
      </c>
      <c r="I58" s="910">
        <v>0</v>
      </c>
      <c r="J58" s="906">
        <f t="shared" si="7"/>
        <v>0</v>
      </c>
      <c r="K58" s="903">
        <v>0</v>
      </c>
      <c r="L58" s="836">
        <v>1</v>
      </c>
      <c r="M58" s="911">
        <v>225054.3933</v>
      </c>
      <c r="N58" s="911">
        <v>225054.3933</v>
      </c>
      <c r="O58" s="16"/>
    </row>
    <row r="59" spans="1:15" ht="12.75">
      <c r="A59" s="7">
        <v>195</v>
      </c>
      <c r="B59" s="445" t="s">
        <v>98</v>
      </c>
      <c r="C59" s="884">
        <v>81</v>
      </c>
      <c r="D59" s="787">
        <v>7947570</v>
      </c>
      <c r="E59" s="889">
        <v>98118.1385308642</v>
      </c>
      <c r="F59" s="835">
        <v>80</v>
      </c>
      <c r="G59" s="906">
        <v>7751870</v>
      </c>
      <c r="H59" s="907">
        <v>96898</v>
      </c>
      <c r="I59" s="910">
        <v>0</v>
      </c>
      <c r="J59" s="906">
        <f t="shared" si="7"/>
        <v>0</v>
      </c>
      <c r="K59" s="903">
        <v>0</v>
      </c>
      <c r="L59" s="836">
        <v>1</v>
      </c>
      <c r="M59" s="911">
        <v>195699.321</v>
      </c>
      <c r="N59" s="911">
        <v>195699.321</v>
      </c>
      <c r="O59" s="16"/>
    </row>
    <row r="60" spans="2:15" ht="12.75">
      <c r="B60" s="445" t="s">
        <v>99</v>
      </c>
      <c r="C60" s="884">
        <v>81</v>
      </c>
      <c r="D60" s="787">
        <v>9160568</v>
      </c>
      <c r="E60" s="889">
        <v>113093.43319753086</v>
      </c>
      <c r="F60" s="835">
        <v>80</v>
      </c>
      <c r="G60" s="906">
        <v>8935514</v>
      </c>
      <c r="H60" s="907">
        <v>111694</v>
      </c>
      <c r="I60" s="910">
        <v>0</v>
      </c>
      <c r="J60" s="906">
        <f t="shared" si="7"/>
        <v>0</v>
      </c>
      <c r="K60" s="903">
        <v>0</v>
      </c>
      <c r="L60" s="836">
        <v>1</v>
      </c>
      <c r="M60" s="911">
        <v>225054.045</v>
      </c>
      <c r="N60" s="911">
        <v>225054.045</v>
      </c>
      <c r="O60" s="16"/>
    </row>
    <row r="61" spans="2:15" ht="12.75">
      <c r="B61" s="445" t="s">
        <v>100</v>
      </c>
      <c r="C61" s="884">
        <v>81</v>
      </c>
      <c r="D61" s="787">
        <v>8801332</v>
      </c>
      <c r="E61" s="889">
        <v>108658.413197531</v>
      </c>
      <c r="F61" s="835">
        <v>80</v>
      </c>
      <c r="G61" s="906">
        <v>8586063</v>
      </c>
      <c r="H61" s="907">
        <v>107326</v>
      </c>
      <c r="I61" s="910">
        <v>0</v>
      </c>
      <c r="J61" s="906">
        <f t="shared" si="7"/>
        <v>0</v>
      </c>
      <c r="K61" s="903">
        <v>0</v>
      </c>
      <c r="L61" s="836">
        <v>1</v>
      </c>
      <c r="M61" s="911">
        <v>215269.13700000002</v>
      </c>
      <c r="N61" s="911">
        <v>215269.13700000002</v>
      </c>
      <c r="O61" s="16"/>
    </row>
    <row r="62" spans="2:15" ht="12.75">
      <c r="B62" s="445" t="s">
        <v>101</v>
      </c>
      <c r="C62" s="884">
        <v>85</v>
      </c>
      <c r="D62" s="787">
        <v>8439085.537</v>
      </c>
      <c r="E62" s="889">
        <v>99283</v>
      </c>
      <c r="F62" s="835">
        <v>84</v>
      </c>
      <c r="G62" s="906">
        <v>8232780</v>
      </c>
      <c r="H62" s="908">
        <v>98009</v>
      </c>
      <c r="I62" s="910">
        <v>0</v>
      </c>
      <c r="J62" s="906">
        <f t="shared" si="7"/>
        <v>0</v>
      </c>
      <c r="K62" s="903">
        <v>0</v>
      </c>
      <c r="L62" s="836">
        <v>1</v>
      </c>
      <c r="M62" s="911">
        <v>206306.217</v>
      </c>
      <c r="N62" s="911">
        <v>206306.217</v>
      </c>
      <c r="O62" s="16"/>
    </row>
    <row r="63" spans="2:15" ht="12.75">
      <c r="B63" s="445" t="s">
        <v>102</v>
      </c>
      <c r="C63" s="884">
        <v>85</v>
      </c>
      <c r="D63" s="787">
        <v>9725181</v>
      </c>
      <c r="E63" s="889">
        <v>114413.888788706</v>
      </c>
      <c r="F63" s="835">
        <v>80</v>
      </c>
      <c r="G63" s="906">
        <v>9093156</v>
      </c>
      <c r="H63" s="908">
        <v>113664</v>
      </c>
      <c r="I63" s="910">
        <v>4</v>
      </c>
      <c r="J63" s="906">
        <f>SUM(K63*I63)</f>
        <v>406070.24543999997</v>
      </c>
      <c r="K63" s="903">
        <f>SUM(K40*1.161)</f>
        <v>101517.56135999999</v>
      </c>
      <c r="L63" s="836">
        <v>1</v>
      </c>
      <c r="M63" s="911">
        <v>225954.5166</v>
      </c>
      <c r="N63" s="911">
        <v>225954.5166</v>
      </c>
      <c r="O63" s="16"/>
    </row>
    <row r="64" spans="2:15" ht="12.75">
      <c r="B64" s="445" t="s">
        <v>103</v>
      </c>
      <c r="C64" s="884">
        <v>85</v>
      </c>
      <c r="D64" s="787">
        <v>8923760.08</v>
      </c>
      <c r="E64" s="889">
        <v>104985.41270588235</v>
      </c>
      <c r="F64" s="835">
        <v>80</v>
      </c>
      <c r="G64" s="906">
        <v>8346695</v>
      </c>
      <c r="H64" s="908">
        <v>104334</v>
      </c>
      <c r="I64" s="910">
        <v>4</v>
      </c>
      <c r="J64" s="906">
        <f t="shared" si="7"/>
        <v>370759.545</v>
      </c>
      <c r="K64" s="903">
        <f>SUM(K41*1.161)</f>
        <v>92689.88625</v>
      </c>
      <c r="L64" s="836">
        <v>1</v>
      </c>
      <c r="M64" s="911">
        <v>206306.217</v>
      </c>
      <c r="N64" s="911">
        <v>206306.217</v>
      </c>
      <c r="O64" s="16"/>
    </row>
    <row r="65" spans="2:15" ht="12.75">
      <c r="B65" s="445" t="s">
        <v>104</v>
      </c>
      <c r="C65" s="884">
        <v>85</v>
      </c>
      <c r="D65" s="787">
        <v>9270843.2359</v>
      </c>
      <c r="E65" s="889">
        <v>109069</v>
      </c>
      <c r="F65" s="835">
        <v>80</v>
      </c>
      <c r="G65" s="906">
        <v>8666298</v>
      </c>
      <c r="H65" s="908">
        <v>108329</v>
      </c>
      <c r="I65" s="910">
        <v>4</v>
      </c>
      <c r="J65" s="906">
        <f>SUM(K65*I65)</f>
        <v>388414.87200000003</v>
      </c>
      <c r="K65" s="903">
        <f>SUM(K42*1.161)</f>
        <v>97103.71800000001</v>
      </c>
      <c r="L65" s="836">
        <v>1</v>
      </c>
      <c r="M65" s="911">
        <v>216130.4829</v>
      </c>
      <c r="N65" s="911">
        <v>216130.4829</v>
      </c>
      <c r="O65" s="16"/>
    </row>
    <row r="66" spans="2:15" ht="12.75">
      <c r="B66" s="445" t="s">
        <v>105</v>
      </c>
      <c r="C66" s="884">
        <v>84</v>
      </c>
      <c r="D66" s="787">
        <v>9307512.373</v>
      </c>
      <c r="E66" s="889">
        <v>110804</v>
      </c>
      <c r="F66" s="835">
        <v>79</v>
      </c>
      <c r="G66" s="906">
        <v>8702967</v>
      </c>
      <c r="H66" s="908">
        <v>110164</v>
      </c>
      <c r="I66" s="910">
        <v>4</v>
      </c>
      <c r="J66" s="906">
        <f t="shared" si="7"/>
        <v>388414.87200000003</v>
      </c>
      <c r="K66" s="903">
        <f>SUM(K43*1.161)</f>
        <v>97103.71800000001</v>
      </c>
      <c r="L66" s="836">
        <v>1</v>
      </c>
      <c r="M66" s="911">
        <v>216130.59900000002</v>
      </c>
      <c r="N66" s="911">
        <v>216130.59900000002</v>
      </c>
      <c r="O66" s="16"/>
    </row>
    <row r="67" spans="2:15" ht="12.75">
      <c r="B67" s="445" t="s">
        <v>106</v>
      </c>
      <c r="C67" s="884">
        <v>84</v>
      </c>
      <c r="D67" s="787">
        <v>8924340.58</v>
      </c>
      <c r="E67" s="889">
        <v>106242.14976190476</v>
      </c>
      <c r="F67" s="835">
        <v>79</v>
      </c>
      <c r="G67" s="906">
        <v>8347275</v>
      </c>
      <c r="H67" s="908">
        <v>105662</v>
      </c>
      <c r="I67" s="910">
        <v>4</v>
      </c>
      <c r="J67" s="906">
        <f t="shared" si="7"/>
        <v>370759.545</v>
      </c>
      <c r="K67" s="903">
        <f>SUM(K44*1.161)</f>
        <v>92689.88625</v>
      </c>
      <c r="L67" s="836">
        <v>1</v>
      </c>
      <c r="M67" s="911">
        <v>206306.217</v>
      </c>
      <c r="N67" s="911">
        <v>206306.217</v>
      </c>
      <c r="O67" s="16"/>
    </row>
    <row r="68" spans="2:15" ht="12.75">
      <c r="B68" s="447" t="s">
        <v>21</v>
      </c>
      <c r="C68" s="885">
        <f>SUM(C56:C67)</f>
        <v>994</v>
      </c>
      <c r="D68" s="887">
        <v>106103332.88517</v>
      </c>
      <c r="E68" s="890">
        <v>1280755</v>
      </c>
      <c r="F68" s="837">
        <v>962</v>
      </c>
      <c r="G68" s="906">
        <v>101629738</v>
      </c>
      <c r="H68" s="906">
        <f>SUM(H56:H67)</f>
        <v>1268169</v>
      </c>
      <c r="I68" s="906">
        <v>20</v>
      </c>
      <c r="J68" s="906">
        <f>SUM(J56:J67)</f>
        <v>1924419.0794399998</v>
      </c>
      <c r="K68" s="887">
        <f>SUM(K56:K67)</f>
        <v>481104.76985999994</v>
      </c>
      <c r="L68" s="831">
        <f>SUM(L56:L67)</f>
        <v>12</v>
      </c>
      <c r="M68" s="912">
        <v>2549179.75473</v>
      </c>
      <c r="N68" s="912">
        <v>2549179.75473</v>
      </c>
      <c r="O68" s="16"/>
    </row>
    <row r="69" spans="2:15" ht="13.5" thickBot="1">
      <c r="B69" s="449" t="s">
        <v>107</v>
      </c>
      <c r="C69" s="886">
        <f>SUM(C68/12)</f>
        <v>82.83333333333333</v>
      </c>
      <c r="D69" s="888">
        <v>8841944.4070975</v>
      </c>
      <c r="E69" s="891">
        <v>106730</v>
      </c>
      <c r="F69" s="834">
        <v>79.75</v>
      </c>
      <c r="G69" s="905">
        <v>8469144</v>
      </c>
      <c r="H69" s="905">
        <v>105681</v>
      </c>
      <c r="I69" s="905">
        <v>4</v>
      </c>
      <c r="J69" s="905">
        <f>SUM(J68/5)</f>
        <v>384883.81588799995</v>
      </c>
      <c r="K69" s="888">
        <f>SUM(K68/5)</f>
        <v>96220.95397199999</v>
      </c>
      <c r="L69" s="838">
        <f>SUM(L68/12)</f>
        <v>1</v>
      </c>
      <c r="M69" s="913">
        <v>212431.64622750002</v>
      </c>
      <c r="N69" s="913">
        <v>212431.64622750002</v>
      </c>
      <c r="O69" s="16"/>
    </row>
    <row r="70" spans="2:15" ht="14.25">
      <c r="B70" s="1120" t="s">
        <v>784</v>
      </c>
      <c r="C70" s="1120"/>
      <c r="D70" s="1120"/>
      <c r="E70" s="1120"/>
      <c r="F70" s="1120"/>
      <c r="G70" s="1120"/>
      <c r="H70" s="1120"/>
      <c r="I70" s="1120"/>
      <c r="J70" s="1120"/>
      <c r="K70" s="1120"/>
      <c r="L70" s="1120"/>
      <c r="M70" s="1120"/>
      <c r="N70" s="157"/>
      <c r="O70" s="16"/>
    </row>
  </sheetData>
  <sheetProtection/>
  <mergeCells count="57"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N31:N32"/>
    <mergeCell ref="K31:K32"/>
    <mergeCell ref="M31:M32"/>
    <mergeCell ref="K7:K8"/>
    <mergeCell ref="M7:M8"/>
    <mergeCell ref="L7:L8"/>
    <mergeCell ref="L31:L32"/>
    <mergeCell ref="N7:N8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B4:N4"/>
    <mergeCell ref="F6:H6"/>
    <mergeCell ref="I6:K6"/>
    <mergeCell ref="L6:N6"/>
    <mergeCell ref="B23:M23"/>
    <mergeCell ref="E7:E8"/>
    <mergeCell ref="F7:F8"/>
    <mergeCell ref="G7:G8"/>
    <mergeCell ref="D7:D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zoomScalePageLayoutView="0" workbookViewId="0" topLeftCell="A1">
      <selection activeCell="G10" sqref="G10"/>
    </sheetView>
  </sheetViews>
  <sheetFormatPr defaultColWidth="9.140625" defaultRowHeight="12.75"/>
  <cols>
    <col min="1" max="1" width="0.9921875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125" style="7" customWidth="1"/>
    <col min="7" max="7" width="18.8515625" style="7" customWidth="1"/>
    <col min="8" max="16384" width="9.140625" style="7" customWidth="1"/>
  </cols>
  <sheetData>
    <row r="1" ht="12.75">
      <c r="G1" s="452" t="s">
        <v>785</v>
      </c>
    </row>
    <row r="3" spans="2:8" ht="18" customHeight="1">
      <c r="B3" s="1137" t="s">
        <v>402</v>
      </c>
      <c r="C3" s="1137"/>
      <c r="D3" s="1137"/>
      <c r="E3" s="1137"/>
      <c r="F3" s="1137"/>
      <c r="G3" s="1137"/>
      <c r="H3" s="8"/>
    </row>
    <row r="4" spans="2:7" ht="18" customHeight="1" thickBot="1">
      <c r="B4" s="453"/>
      <c r="C4" s="454"/>
      <c r="D4" s="454"/>
      <c r="E4" s="454"/>
      <c r="F4" s="454"/>
      <c r="G4" s="452" t="s">
        <v>45</v>
      </c>
    </row>
    <row r="5" spans="2:7" ht="19.5" customHeight="1" thickBot="1">
      <c r="B5" s="1138"/>
      <c r="C5" s="1139"/>
      <c r="D5" s="1142" t="s">
        <v>1034</v>
      </c>
      <c r="E5" s="1143"/>
      <c r="F5" s="1142" t="s">
        <v>1035</v>
      </c>
      <c r="G5" s="1143"/>
    </row>
    <row r="6" spans="2:7" ht="19.5" customHeight="1" thickBot="1">
      <c r="B6" s="1140"/>
      <c r="C6" s="1141"/>
      <c r="D6" s="455" t="s">
        <v>397</v>
      </c>
      <c r="E6" s="456" t="s">
        <v>389</v>
      </c>
      <c r="F6" s="455" t="s">
        <v>397</v>
      </c>
      <c r="G6" s="456" t="s">
        <v>389</v>
      </c>
    </row>
    <row r="7" spans="2:7" ht="19.5" customHeight="1">
      <c r="B7" s="1144" t="s">
        <v>398</v>
      </c>
      <c r="C7" s="457" t="s">
        <v>399</v>
      </c>
      <c r="D7" s="839">
        <v>63547</v>
      </c>
      <c r="E7" s="840">
        <v>46476</v>
      </c>
      <c r="F7" s="839">
        <v>73333</v>
      </c>
      <c r="G7" s="840">
        <v>53337</v>
      </c>
    </row>
    <row r="8" spans="2:7" ht="19.5" customHeight="1" thickBot="1">
      <c r="B8" s="1145"/>
      <c r="C8" s="458" t="s">
        <v>400</v>
      </c>
      <c r="D8" s="841">
        <v>81554</v>
      </c>
      <c r="E8" s="842">
        <v>59099</v>
      </c>
      <c r="F8" s="841">
        <v>90008</v>
      </c>
      <c r="G8" s="842">
        <v>65026</v>
      </c>
    </row>
    <row r="9" spans="2:7" ht="19.5" customHeight="1">
      <c r="B9" s="1146" t="s">
        <v>401</v>
      </c>
      <c r="C9" s="459" t="s">
        <v>399</v>
      </c>
      <c r="D9" s="839">
        <v>83048</v>
      </c>
      <c r="E9" s="840">
        <v>60607</v>
      </c>
      <c r="F9" s="839">
        <v>92642</v>
      </c>
      <c r="G9" s="840">
        <v>66872</v>
      </c>
    </row>
    <row r="10" spans="2:7" ht="19.5" customHeight="1" thickBot="1">
      <c r="B10" s="1147"/>
      <c r="C10" s="458" t="s">
        <v>400</v>
      </c>
      <c r="D10" s="841">
        <v>163586</v>
      </c>
      <c r="E10" s="842">
        <v>116604</v>
      </c>
      <c r="F10" s="841">
        <v>183310</v>
      </c>
      <c r="G10" s="842">
        <v>130430</v>
      </c>
    </row>
  </sheetData>
  <sheetProtection/>
  <mergeCells count="6">
    <mergeCell ref="B3:G3"/>
    <mergeCell ref="B5:C6"/>
    <mergeCell ref="D5:E5"/>
    <mergeCell ref="F5:G5"/>
    <mergeCell ref="B7:B8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zoomScalePageLayoutView="0" workbookViewId="0" topLeftCell="A1">
      <selection activeCell="I2" sqref="I2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7" t="s">
        <v>831</v>
      </c>
    </row>
    <row r="3" spans="2:15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.75" customHeight="1">
      <c r="B5" s="1148" t="s">
        <v>834</v>
      </c>
      <c r="C5" s="1148"/>
      <c r="D5" s="1148"/>
      <c r="E5" s="1148"/>
      <c r="F5" s="1148"/>
      <c r="G5" s="1148"/>
      <c r="H5" s="1148"/>
      <c r="I5" s="1148"/>
      <c r="J5" s="1148"/>
      <c r="K5" s="1148"/>
      <c r="L5" s="1148"/>
      <c r="M5" s="1148"/>
      <c r="N5" s="1148"/>
      <c r="O5" s="16"/>
    </row>
    <row r="6" spans="2:15" ht="15.75" customHeight="1">
      <c r="B6" s="1148"/>
      <c r="C6" s="1148"/>
      <c r="D6" s="1148"/>
      <c r="E6" s="1148"/>
      <c r="F6" s="1148"/>
      <c r="G6" s="1148"/>
      <c r="H6" s="1148"/>
      <c r="I6" s="1148"/>
      <c r="J6" s="1148"/>
      <c r="K6" s="1148"/>
      <c r="L6" s="1148"/>
      <c r="M6" s="1148"/>
      <c r="N6" s="1148"/>
      <c r="O6" s="16"/>
    </row>
    <row r="7" spans="2:15" ht="15" thickBot="1">
      <c r="B7" s="431"/>
      <c r="C7" s="432"/>
      <c r="D7" s="432"/>
      <c r="E7" s="432"/>
      <c r="F7" s="432"/>
      <c r="G7" s="433"/>
      <c r="H7" s="433"/>
      <c r="I7" s="433"/>
      <c r="J7" s="433"/>
      <c r="K7" s="433"/>
      <c r="L7" s="433"/>
      <c r="M7" s="157"/>
      <c r="N7" s="158" t="s">
        <v>45</v>
      </c>
      <c r="O7" s="16"/>
    </row>
    <row r="8" spans="2:15" ht="15" customHeight="1">
      <c r="B8" s="1129" t="s">
        <v>832</v>
      </c>
      <c r="C8" s="1132" t="s">
        <v>21</v>
      </c>
      <c r="D8" s="1133"/>
      <c r="E8" s="1134"/>
      <c r="F8" s="1117" t="s">
        <v>196</v>
      </c>
      <c r="G8" s="1118"/>
      <c r="H8" s="1119"/>
      <c r="I8" s="1117" t="s">
        <v>93</v>
      </c>
      <c r="J8" s="1118"/>
      <c r="K8" s="1119"/>
      <c r="L8" s="1117" t="s">
        <v>94</v>
      </c>
      <c r="M8" s="1118"/>
      <c r="N8" s="1119"/>
      <c r="O8" s="17"/>
    </row>
    <row r="9" spans="2:15" ht="12.75" customHeight="1">
      <c r="B9" s="1130"/>
      <c r="C9" s="1113" t="s">
        <v>48</v>
      </c>
      <c r="D9" s="1121" t="s">
        <v>195</v>
      </c>
      <c r="E9" s="1115" t="s">
        <v>251</v>
      </c>
      <c r="F9" s="1113" t="s">
        <v>48</v>
      </c>
      <c r="G9" s="1121" t="s">
        <v>195</v>
      </c>
      <c r="H9" s="1115" t="s">
        <v>251</v>
      </c>
      <c r="I9" s="1113" t="s">
        <v>48</v>
      </c>
      <c r="J9" s="1121" t="s">
        <v>195</v>
      </c>
      <c r="K9" s="1115" t="s">
        <v>251</v>
      </c>
      <c r="L9" s="1113" t="s">
        <v>48</v>
      </c>
      <c r="M9" s="1121" t="s">
        <v>195</v>
      </c>
      <c r="N9" s="1115" t="s">
        <v>251</v>
      </c>
      <c r="O9" s="16"/>
    </row>
    <row r="10" spans="1:15" ht="21.75" customHeight="1" thickBot="1">
      <c r="A10" s="10"/>
      <c r="B10" s="1131"/>
      <c r="C10" s="1114"/>
      <c r="D10" s="1122"/>
      <c r="E10" s="1116"/>
      <c r="F10" s="1114"/>
      <c r="G10" s="1122"/>
      <c r="H10" s="1116"/>
      <c r="I10" s="1114"/>
      <c r="J10" s="1122"/>
      <c r="K10" s="1116"/>
      <c r="L10" s="1114"/>
      <c r="M10" s="1122"/>
      <c r="N10" s="1116"/>
      <c r="O10" s="16"/>
    </row>
    <row r="11" spans="1:15" ht="14.25" customHeight="1">
      <c r="A11" s="10"/>
      <c r="B11" s="434" t="s">
        <v>95</v>
      </c>
      <c r="C11" s="411"/>
      <c r="D11" s="407"/>
      <c r="E11" s="435"/>
      <c r="F11" s="409"/>
      <c r="G11" s="163"/>
      <c r="H11" s="410"/>
      <c r="I11" s="409"/>
      <c r="J11" s="163"/>
      <c r="K11" s="410"/>
      <c r="L11" s="411"/>
      <c r="M11" s="407"/>
      <c r="N11" s="410"/>
      <c r="O11" s="16"/>
    </row>
    <row r="12" spans="1:15" ht="14.25" customHeight="1">
      <c r="A12" s="10"/>
      <c r="B12" s="436" t="s">
        <v>96</v>
      </c>
      <c r="C12" s="419"/>
      <c r="D12" s="414"/>
      <c r="E12" s="437"/>
      <c r="F12" s="416"/>
      <c r="G12" s="417"/>
      <c r="H12" s="418"/>
      <c r="I12" s="416"/>
      <c r="J12" s="417"/>
      <c r="K12" s="418"/>
      <c r="L12" s="419"/>
      <c r="M12" s="414"/>
      <c r="N12" s="418"/>
      <c r="O12" s="16"/>
    </row>
    <row r="13" spans="1:15" ht="14.25" customHeight="1">
      <c r="A13" s="10"/>
      <c r="B13" s="436" t="s">
        <v>97</v>
      </c>
      <c r="C13" s="419"/>
      <c r="D13" s="414"/>
      <c r="E13" s="437"/>
      <c r="F13" s="416"/>
      <c r="G13" s="417"/>
      <c r="H13" s="418"/>
      <c r="I13" s="416"/>
      <c r="J13" s="417"/>
      <c r="K13" s="418"/>
      <c r="L13" s="419"/>
      <c r="M13" s="414"/>
      <c r="N13" s="418"/>
      <c r="O13" s="16"/>
    </row>
    <row r="14" spans="1:15" ht="14.25" customHeight="1">
      <c r="A14" s="10"/>
      <c r="B14" s="436" t="s">
        <v>98</v>
      </c>
      <c r="C14" s="419"/>
      <c r="D14" s="414"/>
      <c r="E14" s="437"/>
      <c r="F14" s="416"/>
      <c r="G14" s="417"/>
      <c r="H14" s="418"/>
      <c r="I14" s="416"/>
      <c r="J14" s="417"/>
      <c r="K14" s="418"/>
      <c r="L14" s="419"/>
      <c r="M14" s="414"/>
      <c r="N14" s="418"/>
      <c r="O14" s="16"/>
    </row>
    <row r="15" spans="1:15" ht="14.25" customHeight="1">
      <c r="A15" s="10"/>
      <c r="B15" s="436" t="s">
        <v>99</v>
      </c>
      <c r="C15" s="419"/>
      <c r="D15" s="414"/>
      <c r="E15" s="437"/>
      <c r="F15" s="416"/>
      <c r="G15" s="417"/>
      <c r="H15" s="418"/>
      <c r="I15" s="416"/>
      <c r="J15" s="417"/>
      <c r="K15" s="418"/>
      <c r="L15" s="419"/>
      <c r="M15" s="414"/>
      <c r="N15" s="418"/>
      <c r="O15" s="16"/>
    </row>
    <row r="16" spans="1:15" ht="14.25" customHeight="1">
      <c r="A16" s="10"/>
      <c r="B16" s="436" t="s">
        <v>100</v>
      </c>
      <c r="C16" s="419"/>
      <c r="D16" s="414"/>
      <c r="E16" s="437"/>
      <c r="F16" s="416"/>
      <c r="G16" s="417"/>
      <c r="H16" s="418"/>
      <c r="I16" s="416"/>
      <c r="J16" s="417"/>
      <c r="K16" s="418"/>
      <c r="L16" s="419"/>
      <c r="M16" s="414"/>
      <c r="N16" s="418"/>
      <c r="O16" s="16"/>
    </row>
    <row r="17" spans="1:15" ht="14.25" customHeight="1">
      <c r="A17" s="10"/>
      <c r="B17" s="436" t="s">
        <v>101</v>
      </c>
      <c r="C17" s="419"/>
      <c r="D17" s="414"/>
      <c r="E17" s="437"/>
      <c r="F17" s="416"/>
      <c r="G17" s="417"/>
      <c r="H17" s="418"/>
      <c r="I17" s="416"/>
      <c r="J17" s="417"/>
      <c r="K17" s="418"/>
      <c r="L17" s="419"/>
      <c r="M17" s="414"/>
      <c r="N17" s="418"/>
      <c r="O17" s="16"/>
    </row>
    <row r="18" spans="1:15" ht="14.25" customHeight="1">
      <c r="A18" s="10"/>
      <c r="B18" s="436" t="s">
        <v>102</v>
      </c>
      <c r="C18" s="419"/>
      <c r="D18" s="414"/>
      <c r="E18" s="437"/>
      <c r="F18" s="416"/>
      <c r="G18" s="417"/>
      <c r="H18" s="418"/>
      <c r="I18" s="416"/>
      <c r="J18" s="417"/>
      <c r="K18" s="418"/>
      <c r="L18" s="419"/>
      <c r="M18" s="414"/>
      <c r="N18" s="418"/>
      <c r="O18" s="16"/>
    </row>
    <row r="19" spans="1:15" ht="14.25" customHeight="1">
      <c r="A19" s="10"/>
      <c r="B19" s="436" t="s">
        <v>103</v>
      </c>
      <c r="C19" s="419"/>
      <c r="D19" s="414"/>
      <c r="E19" s="437"/>
      <c r="F19" s="416"/>
      <c r="G19" s="417"/>
      <c r="H19" s="418"/>
      <c r="I19" s="416"/>
      <c r="J19" s="417"/>
      <c r="K19" s="418"/>
      <c r="L19" s="419"/>
      <c r="M19" s="414"/>
      <c r="N19" s="418"/>
      <c r="O19" s="16"/>
    </row>
    <row r="20" spans="1:15" ht="14.25" customHeight="1">
      <c r="A20" s="10"/>
      <c r="B20" s="436" t="s">
        <v>104</v>
      </c>
      <c r="C20" s="419"/>
      <c r="D20" s="414"/>
      <c r="E20" s="437"/>
      <c r="F20" s="416"/>
      <c r="G20" s="417"/>
      <c r="H20" s="418"/>
      <c r="I20" s="416"/>
      <c r="J20" s="417"/>
      <c r="K20" s="418"/>
      <c r="L20" s="419"/>
      <c r="M20" s="414"/>
      <c r="N20" s="418"/>
      <c r="O20" s="16"/>
    </row>
    <row r="21" spans="1:15" ht="14.25" customHeight="1">
      <c r="A21" s="10"/>
      <c r="B21" s="436" t="s">
        <v>105</v>
      </c>
      <c r="C21" s="419"/>
      <c r="D21" s="414"/>
      <c r="E21" s="437"/>
      <c r="F21" s="416"/>
      <c r="G21" s="417"/>
      <c r="H21" s="418"/>
      <c r="I21" s="416"/>
      <c r="J21" s="417"/>
      <c r="K21" s="418"/>
      <c r="L21" s="419"/>
      <c r="M21" s="414"/>
      <c r="N21" s="418"/>
      <c r="O21" s="16"/>
    </row>
    <row r="22" spans="1:15" ht="14.25" customHeight="1">
      <c r="A22" s="10"/>
      <c r="B22" s="436" t="s">
        <v>106</v>
      </c>
      <c r="C22" s="419"/>
      <c r="D22" s="414"/>
      <c r="E22" s="437"/>
      <c r="F22" s="416"/>
      <c r="G22" s="417"/>
      <c r="H22" s="418"/>
      <c r="I22" s="416"/>
      <c r="J22" s="417"/>
      <c r="K22" s="418"/>
      <c r="L22" s="419"/>
      <c r="M22" s="414"/>
      <c r="N22" s="418"/>
      <c r="O22" s="16"/>
    </row>
    <row r="23" spans="1:15" ht="14.25" customHeight="1">
      <c r="A23" s="10"/>
      <c r="B23" s="438" t="s">
        <v>21</v>
      </c>
      <c r="C23" s="419"/>
      <c r="D23" s="421"/>
      <c r="E23" s="439"/>
      <c r="F23" s="416"/>
      <c r="G23" s="417"/>
      <c r="H23" s="418"/>
      <c r="I23" s="416"/>
      <c r="J23" s="417"/>
      <c r="K23" s="418"/>
      <c r="L23" s="440"/>
      <c r="M23" s="421"/>
      <c r="N23" s="418"/>
      <c r="O23" s="16"/>
    </row>
    <row r="24" spans="1:15" ht="14.25" customHeight="1" thickBot="1">
      <c r="A24" s="10"/>
      <c r="B24" s="441" t="s">
        <v>107</v>
      </c>
      <c r="C24" s="442"/>
      <c r="D24" s="424"/>
      <c r="E24" s="443"/>
      <c r="F24" s="426"/>
      <c r="G24" s="427"/>
      <c r="H24" s="428"/>
      <c r="I24" s="426"/>
      <c r="J24" s="427"/>
      <c r="K24" s="428"/>
      <c r="L24" s="429"/>
      <c r="M24" s="424"/>
      <c r="N24" s="428"/>
      <c r="O24" s="16"/>
    </row>
    <row r="25" spans="2:15" ht="14.25">
      <c r="B25" s="1120" t="s">
        <v>784</v>
      </c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57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.75" customHeight="1">
      <c r="B29" s="1148" t="s">
        <v>835</v>
      </c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6"/>
    </row>
    <row r="30" spans="2:15" ht="15.75" customHeight="1"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6"/>
    </row>
    <row r="31" spans="2:15" ht="15" thickBot="1">
      <c r="B31" s="431"/>
      <c r="C31" s="432"/>
      <c r="D31" s="432"/>
      <c r="E31" s="432"/>
      <c r="F31" s="432"/>
      <c r="G31" s="433"/>
      <c r="H31" s="433"/>
      <c r="I31" s="433"/>
      <c r="J31" s="433"/>
      <c r="K31" s="433"/>
      <c r="L31" s="433"/>
      <c r="M31" s="157"/>
      <c r="N31" s="158" t="s">
        <v>45</v>
      </c>
      <c r="O31" s="16"/>
    </row>
    <row r="32" spans="2:15" ht="15" customHeight="1">
      <c r="B32" s="1129" t="s">
        <v>833</v>
      </c>
      <c r="C32" s="1132" t="s">
        <v>21</v>
      </c>
      <c r="D32" s="1133"/>
      <c r="E32" s="1134"/>
      <c r="F32" s="1117" t="s">
        <v>196</v>
      </c>
      <c r="G32" s="1118"/>
      <c r="H32" s="1119"/>
      <c r="I32" s="1117" t="s">
        <v>93</v>
      </c>
      <c r="J32" s="1118"/>
      <c r="K32" s="1119"/>
      <c r="L32" s="1117" t="s">
        <v>94</v>
      </c>
      <c r="M32" s="1118"/>
      <c r="N32" s="1119"/>
      <c r="O32" s="16"/>
    </row>
    <row r="33" spans="2:15" ht="12.75" customHeight="1">
      <c r="B33" s="1130"/>
      <c r="C33" s="1113" t="s">
        <v>48</v>
      </c>
      <c r="D33" s="1121" t="s">
        <v>195</v>
      </c>
      <c r="E33" s="1115" t="s">
        <v>251</v>
      </c>
      <c r="F33" s="1113" t="s">
        <v>48</v>
      </c>
      <c r="G33" s="1121" t="s">
        <v>195</v>
      </c>
      <c r="H33" s="1115" t="s">
        <v>251</v>
      </c>
      <c r="I33" s="1113" t="s">
        <v>48</v>
      </c>
      <c r="J33" s="1121" t="s">
        <v>195</v>
      </c>
      <c r="K33" s="1115" t="s">
        <v>251</v>
      </c>
      <c r="L33" s="1113" t="s">
        <v>48</v>
      </c>
      <c r="M33" s="1121" t="s">
        <v>195</v>
      </c>
      <c r="N33" s="1115" t="s">
        <v>251</v>
      </c>
      <c r="O33" s="16"/>
    </row>
    <row r="34" spans="2:15" ht="13.5" thickBot="1">
      <c r="B34" s="1135"/>
      <c r="C34" s="1114"/>
      <c r="D34" s="1122"/>
      <c r="E34" s="1116"/>
      <c r="F34" s="1114"/>
      <c r="G34" s="1122"/>
      <c r="H34" s="1116"/>
      <c r="I34" s="1114"/>
      <c r="J34" s="1122"/>
      <c r="K34" s="1116"/>
      <c r="L34" s="1114"/>
      <c r="M34" s="1122"/>
      <c r="N34" s="1116"/>
      <c r="O34" s="16"/>
    </row>
    <row r="35" spans="2:15" ht="14.25">
      <c r="B35" s="444" t="s">
        <v>95</v>
      </c>
      <c r="C35" s="411"/>
      <c r="D35" s="407"/>
      <c r="E35" s="408"/>
      <c r="F35" s="166"/>
      <c r="G35" s="163"/>
      <c r="H35" s="410"/>
      <c r="I35" s="166"/>
      <c r="J35" s="163"/>
      <c r="K35" s="410"/>
      <c r="L35" s="406"/>
      <c r="M35" s="407"/>
      <c r="N35" s="410"/>
      <c r="O35" s="16"/>
    </row>
    <row r="36" spans="2:15" ht="14.25">
      <c r="B36" s="445" t="s">
        <v>96</v>
      </c>
      <c r="C36" s="419"/>
      <c r="D36" s="414"/>
      <c r="E36" s="415"/>
      <c r="F36" s="446"/>
      <c r="G36" s="417"/>
      <c r="H36" s="418"/>
      <c r="I36" s="446"/>
      <c r="J36" s="417"/>
      <c r="K36" s="418"/>
      <c r="L36" s="413"/>
      <c r="M36" s="414"/>
      <c r="N36" s="418"/>
      <c r="O36" s="16"/>
    </row>
    <row r="37" spans="2:15" ht="14.25">
      <c r="B37" s="445" t="s">
        <v>97</v>
      </c>
      <c r="C37" s="419"/>
      <c r="D37" s="414"/>
      <c r="E37" s="415"/>
      <c r="F37" s="446"/>
      <c r="G37" s="417"/>
      <c r="H37" s="418"/>
      <c r="I37" s="446"/>
      <c r="J37" s="417"/>
      <c r="K37" s="418"/>
      <c r="L37" s="413"/>
      <c r="M37" s="414"/>
      <c r="N37" s="418"/>
      <c r="O37" s="16"/>
    </row>
    <row r="38" spans="2:15" ht="14.25">
      <c r="B38" s="445" t="s">
        <v>98</v>
      </c>
      <c r="C38" s="419"/>
      <c r="D38" s="414"/>
      <c r="E38" s="415"/>
      <c r="F38" s="446"/>
      <c r="G38" s="417"/>
      <c r="H38" s="418"/>
      <c r="I38" s="446"/>
      <c r="J38" s="417"/>
      <c r="K38" s="418"/>
      <c r="L38" s="413"/>
      <c r="M38" s="414"/>
      <c r="N38" s="418"/>
      <c r="O38" s="16"/>
    </row>
    <row r="39" spans="2:15" ht="14.25">
      <c r="B39" s="445" t="s">
        <v>99</v>
      </c>
      <c r="C39" s="419"/>
      <c r="D39" s="414"/>
      <c r="E39" s="415"/>
      <c r="F39" s="446"/>
      <c r="G39" s="417"/>
      <c r="H39" s="418"/>
      <c r="I39" s="446"/>
      <c r="J39" s="417"/>
      <c r="K39" s="418"/>
      <c r="L39" s="413"/>
      <c r="M39" s="414"/>
      <c r="N39" s="418"/>
      <c r="O39" s="16"/>
    </row>
    <row r="40" spans="2:15" ht="14.25">
      <c r="B40" s="445" t="s">
        <v>100</v>
      </c>
      <c r="C40" s="419"/>
      <c r="D40" s="414"/>
      <c r="E40" s="415"/>
      <c r="F40" s="446"/>
      <c r="G40" s="417"/>
      <c r="H40" s="418"/>
      <c r="I40" s="446"/>
      <c r="J40" s="417"/>
      <c r="K40" s="418"/>
      <c r="L40" s="413"/>
      <c r="M40" s="414"/>
      <c r="N40" s="418"/>
      <c r="O40" s="16"/>
    </row>
    <row r="41" spans="2:15" ht="14.25">
      <c r="B41" s="445" t="s">
        <v>101</v>
      </c>
      <c r="C41" s="419"/>
      <c r="D41" s="414"/>
      <c r="E41" s="415"/>
      <c r="F41" s="446"/>
      <c r="G41" s="417"/>
      <c r="H41" s="418"/>
      <c r="I41" s="446"/>
      <c r="J41" s="417"/>
      <c r="K41" s="418"/>
      <c r="L41" s="413"/>
      <c r="M41" s="414"/>
      <c r="N41" s="418"/>
      <c r="O41" s="16"/>
    </row>
    <row r="42" spans="2:15" ht="14.25">
      <c r="B42" s="445" t="s">
        <v>102</v>
      </c>
      <c r="C42" s="419"/>
      <c r="D42" s="414"/>
      <c r="E42" s="415"/>
      <c r="F42" s="446"/>
      <c r="G42" s="417"/>
      <c r="H42" s="418"/>
      <c r="I42" s="446"/>
      <c r="J42" s="417"/>
      <c r="K42" s="418"/>
      <c r="L42" s="413"/>
      <c r="M42" s="414"/>
      <c r="N42" s="418"/>
      <c r="O42" s="16"/>
    </row>
    <row r="43" spans="2:15" ht="14.25">
      <c r="B43" s="445" t="s">
        <v>103</v>
      </c>
      <c r="C43" s="419"/>
      <c r="D43" s="414"/>
      <c r="E43" s="415"/>
      <c r="F43" s="446"/>
      <c r="G43" s="417"/>
      <c r="H43" s="418"/>
      <c r="I43" s="446"/>
      <c r="J43" s="417"/>
      <c r="K43" s="418"/>
      <c r="L43" s="413"/>
      <c r="M43" s="414"/>
      <c r="N43" s="418"/>
      <c r="O43" s="16"/>
    </row>
    <row r="44" spans="2:15" ht="14.25">
      <c r="B44" s="445" t="s">
        <v>104</v>
      </c>
      <c r="C44" s="419"/>
      <c r="D44" s="414"/>
      <c r="E44" s="415"/>
      <c r="F44" s="446"/>
      <c r="G44" s="417"/>
      <c r="H44" s="418"/>
      <c r="I44" s="446"/>
      <c r="J44" s="417"/>
      <c r="K44" s="418"/>
      <c r="L44" s="413"/>
      <c r="M44" s="414"/>
      <c r="N44" s="418"/>
      <c r="O44" s="16"/>
    </row>
    <row r="45" spans="2:15" ht="14.25">
      <c r="B45" s="445" t="s">
        <v>105</v>
      </c>
      <c r="C45" s="419"/>
      <c r="D45" s="414"/>
      <c r="E45" s="415"/>
      <c r="F45" s="446"/>
      <c r="G45" s="417"/>
      <c r="H45" s="418"/>
      <c r="I45" s="446"/>
      <c r="J45" s="417"/>
      <c r="K45" s="418"/>
      <c r="L45" s="413"/>
      <c r="M45" s="414"/>
      <c r="N45" s="418"/>
      <c r="O45" s="16"/>
    </row>
    <row r="46" spans="2:15" ht="14.25">
      <c r="B46" s="445" t="s">
        <v>106</v>
      </c>
      <c r="C46" s="419"/>
      <c r="D46" s="414"/>
      <c r="E46" s="415"/>
      <c r="F46" s="446"/>
      <c r="G46" s="417"/>
      <c r="H46" s="418"/>
      <c r="I46" s="446"/>
      <c r="J46" s="417"/>
      <c r="K46" s="418"/>
      <c r="L46" s="413"/>
      <c r="M46" s="414"/>
      <c r="N46" s="418"/>
      <c r="O46" s="16"/>
    </row>
    <row r="47" spans="2:15" ht="14.25">
      <c r="B47" s="447" t="s">
        <v>21</v>
      </c>
      <c r="C47" s="419"/>
      <c r="D47" s="421"/>
      <c r="E47" s="422"/>
      <c r="F47" s="446"/>
      <c r="G47" s="417"/>
      <c r="H47" s="418"/>
      <c r="I47" s="446"/>
      <c r="J47" s="417"/>
      <c r="K47" s="418"/>
      <c r="L47" s="448"/>
      <c r="M47" s="421"/>
      <c r="N47" s="418"/>
      <c r="O47" s="16"/>
    </row>
    <row r="48" spans="2:15" ht="15" thickBot="1">
      <c r="B48" s="449" t="s">
        <v>107</v>
      </c>
      <c r="C48" s="442"/>
      <c r="D48" s="424"/>
      <c r="E48" s="425"/>
      <c r="F48" s="450"/>
      <c r="G48" s="427"/>
      <c r="H48" s="428"/>
      <c r="I48" s="450"/>
      <c r="J48" s="427"/>
      <c r="K48" s="428"/>
      <c r="L48" s="451"/>
      <c r="M48" s="424"/>
      <c r="N48" s="428"/>
      <c r="O48" s="16"/>
    </row>
    <row r="49" spans="2:15" ht="14.25">
      <c r="B49" s="1120" t="s">
        <v>784</v>
      </c>
      <c r="C49" s="1120"/>
      <c r="D49" s="1120"/>
      <c r="E49" s="1120"/>
      <c r="F49" s="1120"/>
      <c r="G49" s="1120"/>
      <c r="H49" s="1120"/>
      <c r="I49" s="1120"/>
      <c r="J49" s="1120"/>
      <c r="K49" s="1120"/>
      <c r="L49" s="1120"/>
      <c r="M49" s="1120"/>
      <c r="N49" s="157"/>
      <c r="O49" s="16"/>
    </row>
  </sheetData>
  <sheetProtection/>
  <mergeCells count="38"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M9:M10"/>
    <mergeCell ref="N9:N10"/>
    <mergeCell ref="B25:M25"/>
    <mergeCell ref="D9:D10"/>
    <mergeCell ref="E9:E10"/>
    <mergeCell ref="F9:F10"/>
    <mergeCell ref="G9:G10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zoomScalePageLayoutView="0" workbookViewId="0" topLeftCell="A16">
      <selection activeCell="C41" sqref="C41"/>
    </sheetView>
  </sheetViews>
  <sheetFormatPr defaultColWidth="9.140625" defaultRowHeight="12.75"/>
  <cols>
    <col min="1" max="1" width="3.851562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7" t="s">
        <v>357</v>
      </c>
    </row>
    <row r="2" spans="2:12" ht="20.25" customHeight="1">
      <c r="B2" s="1149" t="s">
        <v>239</v>
      </c>
      <c r="C2" s="1149"/>
      <c r="D2" s="1149"/>
      <c r="E2" s="1149"/>
      <c r="F2" s="1149"/>
      <c r="G2" s="1149"/>
      <c r="H2" s="1149"/>
      <c r="I2" s="1149"/>
      <c r="J2" s="1149"/>
      <c r="K2" s="460"/>
      <c r="L2" s="460"/>
    </row>
    <row r="3" spans="2:13" ht="15" thickBot="1">
      <c r="B3" s="461"/>
      <c r="C3" s="462"/>
      <c r="D3" s="462"/>
      <c r="E3" s="462"/>
      <c r="F3" s="462"/>
      <c r="G3" s="461"/>
      <c r="H3" s="461"/>
      <c r="I3" s="461"/>
      <c r="J3" s="505" t="s">
        <v>45</v>
      </c>
      <c r="K3" s="461"/>
      <c r="L3" s="463"/>
      <c r="M3" s="8"/>
    </row>
    <row r="4" spans="2:13" ht="30" customHeight="1">
      <c r="B4" s="1150" t="s">
        <v>240</v>
      </c>
      <c r="C4" s="1152" t="s">
        <v>1021</v>
      </c>
      <c r="D4" s="1153"/>
      <c r="E4" s="1153"/>
      <c r="F4" s="1154"/>
      <c r="G4" s="1153" t="s">
        <v>1022</v>
      </c>
      <c r="H4" s="1153"/>
      <c r="I4" s="1153"/>
      <c r="J4" s="1154"/>
      <c r="K4" s="464"/>
      <c r="L4" s="464"/>
      <c r="M4" s="8"/>
    </row>
    <row r="5" spans="2:13" ht="26.25" thickBot="1">
      <c r="B5" s="1151"/>
      <c r="C5" s="491" t="s">
        <v>244</v>
      </c>
      <c r="D5" s="492" t="s">
        <v>201</v>
      </c>
      <c r="E5" s="492" t="s">
        <v>242</v>
      </c>
      <c r="F5" s="493" t="s">
        <v>243</v>
      </c>
      <c r="G5" s="491" t="s">
        <v>244</v>
      </c>
      <c r="H5" s="492" t="s">
        <v>201</v>
      </c>
      <c r="I5" s="492" t="s">
        <v>242</v>
      </c>
      <c r="J5" s="493" t="s">
        <v>243</v>
      </c>
      <c r="K5" s="468"/>
      <c r="L5" s="468"/>
      <c r="M5" s="8"/>
    </row>
    <row r="6" spans="2:13" ht="13.5" thickBot="1">
      <c r="B6" s="494"/>
      <c r="C6" s="470" t="s">
        <v>245</v>
      </c>
      <c r="D6" s="471">
        <v>1</v>
      </c>
      <c r="E6" s="471">
        <v>2</v>
      </c>
      <c r="F6" s="472">
        <v>3</v>
      </c>
      <c r="G6" s="470" t="s">
        <v>245</v>
      </c>
      <c r="H6" s="471">
        <v>1</v>
      </c>
      <c r="I6" s="471">
        <v>2</v>
      </c>
      <c r="J6" s="472">
        <v>3</v>
      </c>
      <c r="K6" s="468"/>
      <c r="L6" s="468"/>
      <c r="M6" s="8"/>
    </row>
    <row r="7" spans="2:13" ht="15">
      <c r="B7" s="198" t="s">
        <v>95</v>
      </c>
      <c r="C7" s="780">
        <v>45000</v>
      </c>
      <c r="D7" s="781">
        <v>15000</v>
      </c>
      <c r="E7" s="781">
        <v>15000</v>
      </c>
      <c r="F7" s="782">
        <v>2</v>
      </c>
      <c r="G7" s="780">
        <f>H7+(I7*J7)</f>
        <v>45000</v>
      </c>
      <c r="H7" s="781">
        <v>15000</v>
      </c>
      <c r="I7" s="737">
        <v>15000</v>
      </c>
      <c r="J7" s="782">
        <v>2</v>
      </c>
      <c r="K7" s="473"/>
      <c r="L7" s="473"/>
      <c r="M7" s="8"/>
    </row>
    <row r="8" spans="2:13" ht="15">
      <c r="B8" s="196" t="s">
        <v>96</v>
      </c>
      <c r="C8" s="780">
        <v>45000</v>
      </c>
      <c r="D8" s="781">
        <v>15000</v>
      </c>
      <c r="E8" s="781">
        <v>15000</v>
      </c>
      <c r="F8" s="782">
        <v>2</v>
      </c>
      <c r="G8" s="780">
        <f aca="true" t="shared" si="0" ref="G8:G18">H8+(I8*J8)</f>
        <v>45000</v>
      </c>
      <c r="H8" s="781">
        <v>15000</v>
      </c>
      <c r="I8" s="781">
        <v>15000</v>
      </c>
      <c r="J8" s="782">
        <v>2</v>
      </c>
      <c r="K8" s="473"/>
      <c r="L8" s="473"/>
      <c r="M8" s="8"/>
    </row>
    <row r="9" spans="2:13" ht="15">
      <c r="B9" s="196" t="s">
        <v>97</v>
      </c>
      <c r="C9" s="780">
        <v>45000</v>
      </c>
      <c r="D9" s="781">
        <v>15000</v>
      </c>
      <c r="E9" s="781">
        <v>15000</v>
      </c>
      <c r="F9" s="782">
        <v>2</v>
      </c>
      <c r="G9" s="780">
        <f t="shared" si="0"/>
        <v>45000</v>
      </c>
      <c r="H9" s="781">
        <v>15000</v>
      </c>
      <c r="I9" s="781">
        <v>15000</v>
      </c>
      <c r="J9" s="782">
        <v>2</v>
      </c>
      <c r="K9" s="473"/>
      <c r="L9" s="473"/>
      <c r="M9" s="8"/>
    </row>
    <row r="10" spans="2:13" ht="15">
      <c r="B10" s="196" t="s">
        <v>98</v>
      </c>
      <c r="C10" s="780">
        <v>45000</v>
      </c>
      <c r="D10" s="781">
        <v>15000</v>
      </c>
      <c r="E10" s="781">
        <v>15000</v>
      </c>
      <c r="F10" s="782">
        <v>2</v>
      </c>
      <c r="G10" s="780">
        <f t="shared" si="0"/>
        <v>45000</v>
      </c>
      <c r="H10" s="781">
        <v>15000</v>
      </c>
      <c r="I10" s="781">
        <v>15000</v>
      </c>
      <c r="J10" s="782">
        <v>2</v>
      </c>
      <c r="K10" s="473"/>
      <c r="L10" s="473"/>
      <c r="M10" s="8"/>
    </row>
    <row r="11" spans="2:13" ht="15">
      <c r="B11" s="196" t="s">
        <v>99</v>
      </c>
      <c r="C11" s="780">
        <v>45000</v>
      </c>
      <c r="D11" s="781">
        <v>15000</v>
      </c>
      <c r="E11" s="781">
        <v>15000</v>
      </c>
      <c r="F11" s="782">
        <v>2</v>
      </c>
      <c r="G11" s="780">
        <f t="shared" si="0"/>
        <v>45000</v>
      </c>
      <c r="H11" s="781">
        <v>15000</v>
      </c>
      <c r="I11" s="781">
        <v>15000</v>
      </c>
      <c r="J11" s="782">
        <v>2</v>
      </c>
      <c r="K11" s="473"/>
      <c r="L11" s="473"/>
      <c r="M11" s="8"/>
    </row>
    <row r="12" spans="2:13" ht="15">
      <c r="B12" s="196" t="s">
        <v>100</v>
      </c>
      <c r="C12" s="780">
        <v>45000</v>
      </c>
      <c r="D12" s="781">
        <v>15000</v>
      </c>
      <c r="E12" s="781">
        <v>15000</v>
      </c>
      <c r="F12" s="782">
        <v>2</v>
      </c>
      <c r="G12" s="780">
        <f t="shared" si="0"/>
        <v>45000</v>
      </c>
      <c r="H12" s="781">
        <v>15000</v>
      </c>
      <c r="I12" s="781">
        <v>15000</v>
      </c>
      <c r="J12" s="782">
        <v>2</v>
      </c>
      <c r="K12" s="473"/>
      <c r="L12" s="473"/>
      <c r="M12" s="8"/>
    </row>
    <row r="13" spans="2:13" ht="15">
      <c r="B13" s="196" t="s">
        <v>101</v>
      </c>
      <c r="C13" s="780">
        <v>45000</v>
      </c>
      <c r="D13" s="781">
        <v>15000</v>
      </c>
      <c r="E13" s="781">
        <v>15000</v>
      </c>
      <c r="F13" s="782">
        <v>2</v>
      </c>
      <c r="G13" s="780">
        <f t="shared" si="0"/>
        <v>45000</v>
      </c>
      <c r="H13" s="781">
        <v>15000</v>
      </c>
      <c r="I13" s="781">
        <v>15000</v>
      </c>
      <c r="J13" s="782">
        <v>2</v>
      </c>
      <c r="K13" s="473"/>
      <c r="L13" s="473"/>
      <c r="M13" s="8"/>
    </row>
    <row r="14" spans="2:13" ht="15">
      <c r="B14" s="196" t="s">
        <v>102</v>
      </c>
      <c r="C14" s="780">
        <v>45000</v>
      </c>
      <c r="D14" s="781">
        <v>15000</v>
      </c>
      <c r="E14" s="781">
        <v>15000</v>
      </c>
      <c r="F14" s="782">
        <v>2</v>
      </c>
      <c r="G14" s="780">
        <f>H14+(I14*J14)</f>
        <v>45000</v>
      </c>
      <c r="H14" s="781">
        <v>15000</v>
      </c>
      <c r="I14" s="781">
        <v>15000</v>
      </c>
      <c r="J14" s="782">
        <v>2</v>
      </c>
      <c r="K14" s="473"/>
      <c r="L14" s="473"/>
      <c r="M14" s="8"/>
    </row>
    <row r="15" spans="2:13" ht="15">
      <c r="B15" s="196" t="s">
        <v>103</v>
      </c>
      <c r="C15" s="780">
        <v>45000</v>
      </c>
      <c r="D15" s="781">
        <v>15000</v>
      </c>
      <c r="E15" s="781">
        <v>15000</v>
      </c>
      <c r="F15" s="782">
        <v>2</v>
      </c>
      <c r="G15" s="780">
        <f t="shared" si="0"/>
        <v>45000</v>
      </c>
      <c r="H15" s="781">
        <v>15000</v>
      </c>
      <c r="I15" s="781">
        <v>15000</v>
      </c>
      <c r="J15" s="782">
        <v>2</v>
      </c>
      <c r="K15" s="473"/>
      <c r="L15" s="473"/>
      <c r="M15" s="8"/>
    </row>
    <row r="16" spans="2:13" ht="15">
      <c r="B16" s="196" t="s">
        <v>104</v>
      </c>
      <c r="C16" s="780">
        <v>45000</v>
      </c>
      <c r="D16" s="781">
        <v>15000</v>
      </c>
      <c r="E16" s="781">
        <v>15000</v>
      </c>
      <c r="F16" s="782">
        <v>2</v>
      </c>
      <c r="G16" s="780">
        <f t="shared" si="0"/>
        <v>45000</v>
      </c>
      <c r="H16" s="781">
        <v>15000</v>
      </c>
      <c r="I16" s="781">
        <v>15000</v>
      </c>
      <c r="J16" s="782">
        <v>2</v>
      </c>
      <c r="K16" s="473"/>
      <c r="L16" s="473"/>
      <c r="M16" s="8"/>
    </row>
    <row r="17" spans="2:13" ht="15">
      <c r="B17" s="196" t="s">
        <v>105</v>
      </c>
      <c r="C17" s="780">
        <v>45000</v>
      </c>
      <c r="D17" s="781">
        <v>15000</v>
      </c>
      <c r="E17" s="781">
        <v>15000</v>
      </c>
      <c r="F17" s="782">
        <v>2</v>
      </c>
      <c r="G17" s="780">
        <f t="shared" si="0"/>
        <v>45000</v>
      </c>
      <c r="H17" s="781">
        <v>15000</v>
      </c>
      <c r="I17" s="781">
        <v>15000</v>
      </c>
      <c r="J17" s="782">
        <v>2</v>
      </c>
      <c r="K17" s="473"/>
      <c r="L17" s="473"/>
      <c r="M17" s="8"/>
    </row>
    <row r="18" spans="2:13" ht="15.75" thickBot="1">
      <c r="B18" s="197" t="s">
        <v>106</v>
      </c>
      <c r="C18" s="780">
        <v>45000</v>
      </c>
      <c r="D18" s="781">
        <v>15000</v>
      </c>
      <c r="E18" s="781">
        <v>15000</v>
      </c>
      <c r="F18" s="782">
        <v>2</v>
      </c>
      <c r="G18" s="780">
        <f t="shared" si="0"/>
        <v>45000</v>
      </c>
      <c r="H18" s="781">
        <v>15000</v>
      </c>
      <c r="I18" s="781">
        <v>15000</v>
      </c>
      <c r="J18" s="782">
        <v>2</v>
      </c>
      <c r="K18" s="473"/>
      <c r="L18" s="473"/>
      <c r="M18" s="8"/>
    </row>
    <row r="19" spans="2:13" ht="15" thickBot="1">
      <c r="B19" s="495" t="s">
        <v>21</v>
      </c>
      <c r="C19" s="783">
        <f>SUM(C7:C18)</f>
        <v>540000</v>
      </c>
      <c r="D19" s="783">
        <f aca="true" t="shared" si="1" ref="D19:J19">SUM(D7:D18)</f>
        <v>180000</v>
      </c>
      <c r="E19" s="783">
        <f t="shared" si="1"/>
        <v>180000</v>
      </c>
      <c r="F19" s="783">
        <f t="shared" si="1"/>
        <v>24</v>
      </c>
      <c r="G19" s="783">
        <f t="shared" si="1"/>
        <v>540000</v>
      </c>
      <c r="H19" s="781">
        <v>180000</v>
      </c>
      <c r="I19" s="783">
        <f t="shared" si="1"/>
        <v>180000</v>
      </c>
      <c r="J19" s="784">
        <f t="shared" si="1"/>
        <v>24</v>
      </c>
      <c r="K19" s="473"/>
      <c r="L19" s="473"/>
      <c r="M19" s="8"/>
    </row>
    <row r="20" spans="2:13" ht="15" thickBot="1">
      <c r="B20" s="498" t="s">
        <v>107</v>
      </c>
      <c r="C20" s="785">
        <f>SUM(C19/12)</f>
        <v>45000</v>
      </c>
      <c r="D20" s="785">
        <f aca="true" t="shared" si="2" ref="D20:J20">SUM(D19/12)</f>
        <v>15000</v>
      </c>
      <c r="E20" s="785">
        <f t="shared" si="2"/>
        <v>15000</v>
      </c>
      <c r="F20" s="785">
        <f t="shared" si="2"/>
        <v>2</v>
      </c>
      <c r="G20" s="785">
        <f t="shared" si="2"/>
        <v>45000</v>
      </c>
      <c r="H20" s="785">
        <f t="shared" si="2"/>
        <v>15000</v>
      </c>
      <c r="I20" s="785">
        <f t="shared" si="2"/>
        <v>15000</v>
      </c>
      <c r="J20" s="786">
        <f t="shared" si="2"/>
        <v>2</v>
      </c>
      <c r="K20" s="473"/>
      <c r="L20" s="473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161" t="s">
        <v>241</v>
      </c>
      <c r="C24" s="1161"/>
      <c r="D24" s="1161"/>
      <c r="E24" s="1161"/>
      <c r="F24" s="1161"/>
      <c r="G24" s="1161"/>
      <c r="H24" s="1161"/>
      <c r="I24" s="1161"/>
      <c r="J24" s="1161"/>
      <c r="K24" s="475"/>
      <c r="L24" s="475"/>
    </row>
    <row r="25" spans="2:12" ht="15" thickBot="1">
      <c r="B25" s="476"/>
      <c r="C25" s="477"/>
      <c r="D25" s="477"/>
      <c r="E25" s="477"/>
      <c r="F25" s="477"/>
      <c r="G25" s="476"/>
      <c r="H25" s="478"/>
      <c r="I25" s="478"/>
      <c r="J25" s="506" t="s">
        <v>45</v>
      </c>
      <c r="K25" s="461"/>
      <c r="L25" s="463"/>
    </row>
    <row r="26" spans="2:10" ht="30" customHeight="1">
      <c r="B26" s="1155" t="s">
        <v>240</v>
      </c>
      <c r="C26" s="1157" t="s">
        <v>1023</v>
      </c>
      <c r="D26" s="1158"/>
      <c r="E26" s="1158"/>
      <c r="F26" s="1158"/>
      <c r="G26" s="1159" t="s">
        <v>1024</v>
      </c>
      <c r="H26" s="1158"/>
      <c r="I26" s="1158"/>
      <c r="J26" s="1160"/>
    </row>
    <row r="27" spans="2:10" ht="30" customHeight="1" thickBot="1">
      <c r="B27" s="1156"/>
      <c r="C27" s="499" t="s">
        <v>244</v>
      </c>
      <c r="D27" s="499" t="s">
        <v>201</v>
      </c>
      <c r="E27" s="499" t="s">
        <v>242</v>
      </c>
      <c r="F27" s="500" t="s">
        <v>243</v>
      </c>
      <c r="G27" s="501" t="s">
        <v>244</v>
      </c>
      <c r="H27" s="499" t="s">
        <v>201</v>
      </c>
      <c r="I27" s="499" t="s">
        <v>242</v>
      </c>
      <c r="J27" s="500" t="s">
        <v>243</v>
      </c>
    </row>
    <row r="28" spans="2:10" ht="13.5" thickBot="1">
      <c r="B28" s="502"/>
      <c r="C28" s="483" t="s">
        <v>245</v>
      </c>
      <c r="D28" s="483">
        <v>1</v>
      </c>
      <c r="E28" s="483">
        <v>2</v>
      </c>
      <c r="F28" s="484">
        <v>3</v>
      </c>
      <c r="G28" s="485" t="s">
        <v>245</v>
      </c>
      <c r="H28" s="483">
        <v>1</v>
      </c>
      <c r="I28" s="483">
        <v>2</v>
      </c>
      <c r="J28" s="484">
        <v>3</v>
      </c>
    </row>
    <row r="29" spans="2:10" ht="15">
      <c r="B29" s="486" t="s">
        <v>95</v>
      </c>
      <c r="C29" s="787">
        <v>70314</v>
      </c>
      <c r="D29" s="781">
        <v>23438</v>
      </c>
      <c r="E29" s="781">
        <v>23438</v>
      </c>
      <c r="F29" s="782">
        <v>2</v>
      </c>
      <c r="G29" s="787">
        <v>70314</v>
      </c>
      <c r="H29" s="781">
        <v>23438</v>
      </c>
      <c r="I29" s="781">
        <v>23438</v>
      </c>
      <c r="J29" s="782">
        <v>2</v>
      </c>
    </row>
    <row r="30" spans="2:10" ht="15">
      <c r="B30" s="487" t="s">
        <v>96</v>
      </c>
      <c r="C30" s="787">
        <v>70314</v>
      </c>
      <c r="D30" s="781">
        <v>23438</v>
      </c>
      <c r="E30" s="781">
        <v>23438</v>
      </c>
      <c r="F30" s="782">
        <v>2</v>
      </c>
      <c r="G30" s="787">
        <v>70314</v>
      </c>
      <c r="H30" s="781">
        <v>23438</v>
      </c>
      <c r="I30" s="781">
        <v>23438</v>
      </c>
      <c r="J30" s="782">
        <v>2</v>
      </c>
    </row>
    <row r="31" spans="2:10" ht="15">
      <c r="B31" s="487" t="s">
        <v>97</v>
      </c>
      <c r="C31" s="787">
        <v>70314</v>
      </c>
      <c r="D31" s="781">
        <v>23438</v>
      </c>
      <c r="E31" s="781">
        <v>23438</v>
      </c>
      <c r="F31" s="782">
        <v>2</v>
      </c>
      <c r="G31" s="787">
        <v>70314</v>
      </c>
      <c r="H31" s="781">
        <v>23438</v>
      </c>
      <c r="I31" s="781">
        <v>23438</v>
      </c>
      <c r="J31" s="782">
        <v>2</v>
      </c>
    </row>
    <row r="32" spans="2:10" ht="15">
      <c r="B32" s="487" t="s">
        <v>98</v>
      </c>
      <c r="C32" s="787">
        <v>70314</v>
      </c>
      <c r="D32" s="781">
        <v>23438</v>
      </c>
      <c r="E32" s="781">
        <v>23438</v>
      </c>
      <c r="F32" s="782">
        <v>2</v>
      </c>
      <c r="G32" s="787">
        <v>70314</v>
      </c>
      <c r="H32" s="781">
        <v>23438</v>
      </c>
      <c r="I32" s="781">
        <v>23438</v>
      </c>
      <c r="J32" s="782">
        <v>2</v>
      </c>
    </row>
    <row r="33" spans="2:10" ht="15">
      <c r="B33" s="487" t="s">
        <v>99</v>
      </c>
      <c r="C33" s="787">
        <v>70314</v>
      </c>
      <c r="D33" s="781">
        <v>23438</v>
      </c>
      <c r="E33" s="781">
        <v>23438</v>
      </c>
      <c r="F33" s="782">
        <v>2</v>
      </c>
      <c r="G33" s="787">
        <v>70314</v>
      </c>
      <c r="H33" s="781">
        <v>23438</v>
      </c>
      <c r="I33" s="781">
        <v>23438</v>
      </c>
      <c r="J33" s="782">
        <v>2</v>
      </c>
    </row>
    <row r="34" spans="2:10" ht="15">
      <c r="B34" s="487" t="s">
        <v>100</v>
      </c>
      <c r="C34" s="787">
        <v>70314</v>
      </c>
      <c r="D34" s="781">
        <v>23438</v>
      </c>
      <c r="E34" s="781">
        <v>23438</v>
      </c>
      <c r="F34" s="782">
        <v>2</v>
      </c>
      <c r="G34" s="787">
        <v>70314</v>
      </c>
      <c r="H34" s="781">
        <v>23438</v>
      </c>
      <c r="I34" s="781">
        <v>23438</v>
      </c>
      <c r="J34" s="782">
        <v>2</v>
      </c>
    </row>
    <row r="35" spans="2:10" ht="15">
      <c r="B35" s="487" t="s">
        <v>101</v>
      </c>
      <c r="C35" s="787">
        <v>70314</v>
      </c>
      <c r="D35" s="781">
        <v>23438</v>
      </c>
      <c r="E35" s="781">
        <v>23438</v>
      </c>
      <c r="F35" s="782">
        <v>2</v>
      </c>
      <c r="G35" s="787">
        <v>70314</v>
      </c>
      <c r="H35" s="781">
        <v>23438</v>
      </c>
      <c r="I35" s="781">
        <v>23438</v>
      </c>
      <c r="J35" s="782">
        <v>2</v>
      </c>
    </row>
    <row r="36" spans="2:10" ht="15">
      <c r="B36" s="487" t="s">
        <v>102</v>
      </c>
      <c r="C36" s="787">
        <v>70314</v>
      </c>
      <c r="D36" s="781">
        <v>23438</v>
      </c>
      <c r="E36" s="781">
        <v>23438</v>
      </c>
      <c r="F36" s="782">
        <v>2</v>
      </c>
      <c r="G36" s="787">
        <v>70314</v>
      </c>
      <c r="H36" s="781">
        <v>23438</v>
      </c>
      <c r="I36" s="781">
        <v>23438</v>
      </c>
      <c r="J36" s="782">
        <v>2</v>
      </c>
    </row>
    <row r="37" spans="2:10" ht="15">
      <c r="B37" s="487" t="s">
        <v>103</v>
      </c>
      <c r="C37" s="787">
        <v>70314</v>
      </c>
      <c r="D37" s="781">
        <v>23438</v>
      </c>
      <c r="E37" s="781">
        <v>23438</v>
      </c>
      <c r="F37" s="782">
        <v>2</v>
      </c>
      <c r="G37" s="787">
        <v>70314</v>
      </c>
      <c r="H37" s="781">
        <v>23438</v>
      </c>
      <c r="I37" s="781">
        <v>23438</v>
      </c>
      <c r="J37" s="782">
        <v>2</v>
      </c>
    </row>
    <row r="38" spans="2:10" ht="15">
      <c r="B38" s="487" t="s">
        <v>104</v>
      </c>
      <c r="C38" s="787">
        <v>70314</v>
      </c>
      <c r="D38" s="781">
        <v>23438</v>
      </c>
      <c r="E38" s="781">
        <v>23438</v>
      </c>
      <c r="F38" s="782">
        <v>2</v>
      </c>
      <c r="G38" s="787">
        <v>70314</v>
      </c>
      <c r="H38" s="781">
        <v>23438</v>
      </c>
      <c r="I38" s="781">
        <v>23438</v>
      </c>
      <c r="J38" s="782">
        <v>2</v>
      </c>
    </row>
    <row r="39" spans="2:10" ht="15">
      <c r="B39" s="487" t="s">
        <v>105</v>
      </c>
      <c r="C39" s="787">
        <v>70314</v>
      </c>
      <c r="D39" s="781">
        <v>23438</v>
      </c>
      <c r="E39" s="781">
        <v>23438</v>
      </c>
      <c r="F39" s="782">
        <v>2</v>
      </c>
      <c r="G39" s="787">
        <v>70314</v>
      </c>
      <c r="H39" s="781">
        <v>23438</v>
      </c>
      <c r="I39" s="781">
        <v>23438</v>
      </c>
      <c r="J39" s="782">
        <v>2</v>
      </c>
    </row>
    <row r="40" spans="2:10" ht="15.75" thickBot="1">
      <c r="B40" s="488" t="s">
        <v>106</v>
      </c>
      <c r="C40" s="787">
        <v>70314</v>
      </c>
      <c r="D40" s="781">
        <v>23438</v>
      </c>
      <c r="E40" s="781">
        <v>23438</v>
      </c>
      <c r="F40" s="782">
        <v>2</v>
      </c>
      <c r="G40" s="787">
        <v>70314</v>
      </c>
      <c r="H40" s="781">
        <v>23438</v>
      </c>
      <c r="I40" s="781">
        <v>23438</v>
      </c>
      <c r="J40" s="782">
        <v>2</v>
      </c>
    </row>
    <row r="41" spans="2:10" ht="13.5" thickBot="1">
      <c r="B41" s="503" t="s">
        <v>21</v>
      </c>
      <c r="C41" s="788">
        <f>SUM(C29:C40)</f>
        <v>843768</v>
      </c>
      <c r="D41" s="788">
        <f aca="true" t="shared" si="3" ref="D41:J41">SUM(D29:D40)</f>
        <v>281256</v>
      </c>
      <c r="E41" s="788">
        <f t="shared" si="3"/>
        <v>281256</v>
      </c>
      <c r="F41" s="788">
        <f t="shared" si="3"/>
        <v>24</v>
      </c>
      <c r="G41" s="788">
        <f t="shared" si="3"/>
        <v>843768</v>
      </c>
      <c r="H41" s="788">
        <f t="shared" si="3"/>
        <v>281256</v>
      </c>
      <c r="I41" s="788">
        <f t="shared" si="3"/>
        <v>281256</v>
      </c>
      <c r="J41" s="789">
        <f t="shared" si="3"/>
        <v>24</v>
      </c>
    </row>
    <row r="42" spans="2:10" ht="13.5" thickBot="1">
      <c r="B42" s="504" t="s">
        <v>107</v>
      </c>
      <c r="C42" s="790">
        <f>SUM(C41/12)</f>
        <v>70314</v>
      </c>
      <c r="D42" s="790">
        <f aca="true" t="shared" si="4" ref="D42:J42">SUM(D41/12)</f>
        <v>23438</v>
      </c>
      <c r="E42" s="790">
        <f t="shared" si="4"/>
        <v>23438</v>
      </c>
      <c r="F42" s="790">
        <f t="shared" si="4"/>
        <v>2</v>
      </c>
      <c r="G42" s="790">
        <f t="shared" si="4"/>
        <v>70314</v>
      </c>
      <c r="H42" s="790">
        <f t="shared" si="4"/>
        <v>23438</v>
      </c>
      <c r="I42" s="790">
        <f t="shared" si="4"/>
        <v>23438</v>
      </c>
      <c r="J42" s="791">
        <f t="shared" si="4"/>
        <v>2</v>
      </c>
    </row>
    <row r="43" spans="2:12" ht="14.25">
      <c r="B43" s="489"/>
      <c r="C43" s="490"/>
      <c r="D43" s="490"/>
      <c r="E43" s="473"/>
      <c r="F43" s="473"/>
      <c r="G43" s="473"/>
      <c r="H43" s="490"/>
      <c r="I43" s="490"/>
      <c r="J43" s="473"/>
      <c r="K43" s="473"/>
      <c r="L43" s="473"/>
    </row>
    <row r="44" spans="2:12" ht="14.25">
      <c r="B44" s="489"/>
      <c r="C44" s="490"/>
      <c r="D44" s="490"/>
      <c r="E44" s="473"/>
      <c r="F44" s="473"/>
      <c r="G44" s="473"/>
      <c r="H44" s="490"/>
      <c r="I44" s="490"/>
      <c r="J44" s="473"/>
      <c r="K44" s="473"/>
      <c r="L44" s="473"/>
    </row>
  </sheetData>
  <sheetProtection/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scale="85" r:id="rId1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3.00390625" style="53" customWidth="1"/>
    <col min="2" max="2" width="18.7109375" style="53" customWidth="1"/>
    <col min="3" max="3" width="69.7109375" style="53" customWidth="1"/>
    <col min="4" max="4" width="9.140625" style="53" customWidth="1"/>
    <col min="5" max="6" width="15.7109375" style="53" customWidth="1"/>
    <col min="7" max="16384" width="9.140625" style="53" customWidth="1"/>
  </cols>
  <sheetData>
    <row r="1" spans="6:8" ht="15.75">
      <c r="F1" s="65" t="s">
        <v>716</v>
      </c>
      <c r="G1" s="63"/>
      <c r="H1" s="63"/>
    </row>
    <row r="2" spans="2:6" ht="20.25" customHeight="1">
      <c r="B2" s="930" t="s">
        <v>576</v>
      </c>
      <c r="C2" s="930"/>
      <c r="D2" s="930"/>
      <c r="E2" s="930"/>
      <c r="F2" s="930"/>
    </row>
    <row r="3" spans="2:6" ht="12" customHeight="1">
      <c r="B3" s="930" t="s">
        <v>761</v>
      </c>
      <c r="C3" s="930"/>
      <c r="D3" s="930"/>
      <c r="E3" s="930"/>
      <c r="F3" s="930"/>
    </row>
    <row r="4" ht="16.5" thickBot="1">
      <c r="F4" s="39" t="s">
        <v>197</v>
      </c>
    </row>
    <row r="5" spans="1:6" ht="40.5" customHeight="1">
      <c r="A5" s="59"/>
      <c r="B5" s="680" t="s">
        <v>256</v>
      </c>
      <c r="C5" s="677" t="s">
        <v>257</v>
      </c>
      <c r="D5" s="677" t="s">
        <v>40</v>
      </c>
      <c r="E5" s="678" t="s">
        <v>935</v>
      </c>
      <c r="F5" s="681" t="s">
        <v>936</v>
      </c>
    </row>
    <row r="6" spans="1:6" ht="16.5" customHeight="1" thickBot="1">
      <c r="A6" s="59"/>
      <c r="B6" s="34">
        <v>1</v>
      </c>
      <c r="C6" s="31">
        <v>2</v>
      </c>
      <c r="D6" s="31">
        <v>3</v>
      </c>
      <c r="E6" s="31">
        <v>4</v>
      </c>
      <c r="F6" s="61">
        <v>5</v>
      </c>
    </row>
    <row r="7" spans="1:6" ht="19.5" customHeight="1">
      <c r="A7" s="59"/>
      <c r="B7" s="932"/>
      <c r="C7" s="60" t="s">
        <v>577</v>
      </c>
      <c r="D7" s="933">
        <v>1001</v>
      </c>
      <c r="E7" s="760"/>
      <c r="F7" s="931">
        <v>215432</v>
      </c>
    </row>
    <row r="8" spans="1:6" ht="13.5" customHeight="1">
      <c r="A8" s="59"/>
      <c r="B8" s="926"/>
      <c r="C8" s="23" t="s">
        <v>578</v>
      </c>
      <c r="D8" s="927"/>
      <c r="E8" s="760">
        <v>192619</v>
      </c>
      <c r="F8" s="929"/>
    </row>
    <row r="9" spans="1:6" ht="19.5" customHeight="1">
      <c r="A9" s="59"/>
      <c r="B9" s="48">
        <v>60</v>
      </c>
      <c r="C9" s="26" t="s">
        <v>579</v>
      </c>
      <c r="D9" s="56">
        <v>1002</v>
      </c>
      <c r="E9" s="761">
        <v>1943</v>
      </c>
      <c r="F9" s="66">
        <v>828</v>
      </c>
    </row>
    <row r="10" spans="1:6" ht="19.5" customHeight="1">
      <c r="A10" s="59"/>
      <c r="B10" s="48" t="s">
        <v>580</v>
      </c>
      <c r="C10" s="26" t="s">
        <v>581</v>
      </c>
      <c r="D10" s="56">
        <v>1003</v>
      </c>
      <c r="E10" s="761">
        <v>1943</v>
      </c>
      <c r="F10" s="66">
        <v>828</v>
      </c>
    </row>
    <row r="11" spans="1:6" ht="19.5" customHeight="1">
      <c r="A11" s="59"/>
      <c r="B11" s="48" t="s">
        <v>582</v>
      </c>
      <c r="C11" s="26" t="s">
        <v>583</v>
      </c>
      <c r="D11" s="56">
        <v>1004</v>
      </c>
      <c r="E11" s="761"/>
      <c r="F11" s="66"/>
    </row>
    <row r="12" spans="1:6" ht="19.5" customHeight="1">
      <c r="A12" s="59"/>
      <c r="B12" s="48">
        <v>61</v>
      </c>
      <c r="C12" s="26" t="s">
        <v>584</v>
      </c>
      <c r="D12" s="56">
        <v>1005</v>
      </c>
      <c r="E12" s="761">
        <v>189201</v>
      </c>
      <c r="F12" s="66">
        <v>214276</v>
      </c>
    </row>
    <row r="13" spans="1:6" ht="19.5" customHeight="1">
      <c r="A13" s="59"/>
      <c r="B13" s="48" t="s">
        <v>585</v>
      </c>
      <c r="C13" s="26" t="s">
        <v>586</v>
      </c>
      <c r="D13" s="56">
        <v>1006</v>
      </c>
      <c r="E13" s="761">
        <v>189201</v>
      </c>
      <c r="F13" s="66">
        <v>214276</v>
      </c>
    </row>
    <row r="14" spans="1:6" ht="19.5" customHeight="1">
      <c r="A14" s="59"/>
      <c r="B14" s="48" t="s">
        <v>587</v>
      </c>
      <c r="C14" s="26" t="s">
        <v>588</v>
      </c>
      <c r="D14" s="56">
        <v>1007</v>
      </c>
      <c r="E14" s="761"/>
      <c r="F14" s="66"/>
    </row>
    <row r="15" spans="1:6" ht="19.5" customHeight="1">
      <c r="A15" s="59"/>
      <c r="B15" s="48">
        <v>62</v>
      </c>
      <c r="C15" s="26" t="s">
        <v>589</v>
      </c>
      <c r="D15" s="56">
        <v>1008</v>
      </c>
      <c r="E15" s="760"/>
      <c r="F15" s="66"/>
    </row>
    <row r="16" spans="1:6" ht="19.5" customHeight="1">
      <c r="A16" s="59"/>
      <c r="B16" s="48">
        <v>630</v>
      </c>
      <c r="C16" s="26" t="s">
        <v>590</v>
      </c>
      <c r="D16" s="56">
        <v>1009</v>
      </c>
      <c r="E16" s="761"/>
      <c r="F16" s="66"/>
    </row>
    <row r="17" spans="1:6" ht="19.5" customHeight="1">
      <c r="A17" s="59"/>
      <c r="B17" s="48">
        <v>631</v>
      </c>
      <c r="C17" s="26" t="s">
        <v>591</v>
      </c>
      <c r="D17" s="56">
        <v>1010</v>
      </c>
      <c r="E17" s="761"/>
      <c r="F17" s="66"/>
    </row>
    <row r="18" spans="1:6" ht="19.5" customHeight="1">
      <c r="A18" s="59"/>
      <c r="B18" s="48" t="s">
        <v>592</v>
      </c>
      <c r="C18" s="26" t="s">
        <v>593</v>
      </c>
      <c r="D18" s="56">
        <v>1011</v>
      </c>
      <c r="E18" s="761">
        <v>1475</v>
      </c>
      <c r="F18" s="66">
        <v>328</v>
      </c>
    </row>
    <row r="19" spans="1:6" ht="25.5" customHeight="1">
      <c r="A19" s="59"/>
      <c r="B19" s="48" t="s">
        <v>594</v>
      </c>
      <c r="C19" s="26" t="s">
        <v>595</v>
      </c>
      <c r="D19" s="56">
        <v>1012</v>
      </c>
      <c r="E19" s="761"/>
      <c r="F19" s="66"/>
    </row>
    <row r="20" spans="1:6" ht="19.5" customHeight="1">
      <c r="A20" s="59"/>
      <c r="B20" s="48"/>
      <c r="C20" s="20" t="s">
        <v>596</v>
      </c>
      <c r="D20" s="56">
        <v>1013</v>
      </c>
      <c r="E20" s="761">
        <v>187315</v>
      </c>
      <c r="F20" s="66">
        <v>198448</v>
      </c>
    </row>
    <row r="21" spans="1:6" ht="19.5" customHeight="1">
      <c r="A21" s="59"/>
      <c r="B21" s="48">
        <v>50</v>
      </c>
      <c r="C21" s="26" t="s">
        <v>597</v>
      </c>
      <c r="D21" s="56">
        <v>1014</v>
      </c>
      <c r="E21" s="761">
        <v>5494</v>
      </c>
      <c r="F21" s="66">
        <v>7138</v>
      </c>
    </row>
    <row r="22" spans="1:6" ht="19.5" customHeight="1">
      <c r="A22" s="59"/>
      <c r="B22" s="48">
        <v>51</v>
      </c>
      <c r="C22" s="26" t="s">
        <v>598</v>
      </c>
      <c r="D22" s="56">
        <v>1015</v>
      </c>
      <c r="E22" s="761">
        <v>30209</v>
      </c>
      <c r="F22" s="66">
        <v>32032</v>
      </c>
    </row>
    <row r="23" spans="1:6" ht="25.5" customHeight="1">
      <c r="A23" s="59"/>
      <c r="B23" s="48">
        <v>52</v>
      </c>
      <c r="C23" s="26" t="s">
        <v>599</v>
      </c>
      <c r="D23" s="56">
        <v>1016</v>
      </c>
      <c r="E23" s="761">
        <v>113572</v>
      </c>
      <c r="F23" s="66">
        <v>109178</v>
      </c>
    </row>
    <row r="24" spans="1:6" ht="19.5" customHeight="1">
      <c r="A24" s="59"/>
      <c r="B24" s="48">
        <v>520</v>
      </c>
      <c r="C24" s="26" t="s">
        <v>600</v>
      </c>
      <c r="D24" s="56">
        <v>1017</v>
      </c>
      <c r="E24" s="761">
        <v>87918</v>
      </c>
      <c r="F24" s="66">
        <v>83087</v>
      </c>
    </row>
    <row r="25" spans="1:6" ht="19.5" customHeight="1">
      <c r="A25" s="59"/>
      <c r="B25" s="48">
        <v>521</v>
      </c>
      <c r="C25" s="26" t="s">
        <v>601</v>
      </c>
      <c r="D25" s="56">
        <v>1018</v>
      </c>
      <c r="E25" s="760">
        <v>14193</v>
      </c>
      <c r="F25" s="66">
        <v>16751</v>
      </c>
    </row>
    <row r="26" spans="1:6" ht="19.5" customHeight="1">
      <c r="A26" s="59"/>
      <c r="B26" s="48" t="s">
        <v>602</v>
      </c>
      <c r="C26" s="26" t="s">
        <v>603</v>
      </c>
      <c r="D26" s="56">
        <v>1019</v>
      </c>
      <c r="E26" s="761">
        <v>11461</v>
      </c>
      <c r="F26" s="66">
        <v>9340</v>
      </c>
    </row>
    <row r="27" spans="1:6" ht="19.5" customHeight="1">
      <c r="A27" s="59"/>
      <c r="B27" s="48">
        <v>540</v>
      </c>
      <c r="C27" s="26" t="s">
        <v>604</v>
      </c>
      <c r="D27" s="56">
        <v>1020</v>
      </c>
      <c r="E27" s="761">
        <v>6000</v>
      </c>
      <c r="F27" s="66">
        <v>10420</v>
      </c>
    </row>
    <row r="28" spans="1:6" ht="25.5" customHeight="1">
      <c r="A28" s="59"/>
      <c r="B28" s="48" t="s">
        <v>605</v>
      </c>
      <c r="C28" s="26" t="s">
        <v>606</v>
      </c>
      <c r="D28" s="56">
        <v>1021</v>
      </c>
      <c r="E28" s="761"/>
      <c r="F28" s="66"/>
    </row>
    <row r="29" spans="1:6" ht="19.5" customHeight="1">
      <c r="A29" s="59"/>
      <c r="B29" s="48">
        <v>53</v>
      </c>
      <c r="C29" s="26" t="s">
        <v>607</v>
      </c>
      <c r="D29" s="56">
        <v>1022</v>
      </c>
      <c r="E29" s="761">
        <v>21029</v>
      </c>
      <c r="F29" s="66">
        <v>32840</v>
      </c>
    </row>
    <row r="30" spans="1:6" ht="19.5" customHeight="1">
      <c r="A30" s="59"/>
      <c r="B30" s="48" t="s">
        <v>608</v>
      </c>
      <c r="C30" s="26" t="s">
        <v>609</v>
      </c>
      <c r="D30" s="56">
        <v>1023</v>
      </c>
      <c r="E30" s="761"/>
      <c r="F30" s="66"/>
    </row>
    <row r="31" spans="1:6" ht="19.5" customHeight="1">
      <c r="A31" s="59"/>
      <c r="B31" s="48">
        <v>55</v>
      </c>
      <c r="C31" s="26" t="s">
        <v>610</v>
      </c>
      <c r="D31" s="56">
        <v>1024</v>
      </c>
      <c r="E31" s="761">
        <v>11011</v>
      </c>
      <c r="F31" s="66">
        <v>6840</v>
      </c>
    </row>
    <row r="32" spans="1:6" ht="19.5" customHeight="1">
      <c r="A32" s="59"/>
      <c r="B32" s="48"/>
      <c r="C32" s="20" t="s">
        <v>611</v>
      </c>
      <c r="D32" s="56">
        <v>1025</v>
      </c>
      <c r="E32" s="761">
        <v>5304</v>
      </c>
      <c r="F32" s="66">
        <v>16984</v>
      </c>
    </row>
    <row r="33" spans="1:6" ht="19.5" customHeight="1">
      <c r="A33" s="59"/>
      <c r="B33" s="48"/>
      <c r="C33" s="20" t="s">
        <v>612</v>
      </c>
      <c r="D33" s="56">
        <v>1026</v>
      </c>
      <c r="E33" s="761"/>
      <c r="F33" s="66"/>
    </row>
    <row r="34" spans="1:6" ht="19.5" customHeight="1">
      <c r="A34" s="59"/>
      <c r="B34" s="926"/>
      <c r="C34" s="22" t="s">
        <v>613</v>
      </c>
      <c r="D34" s="927">
        <v>1027</v>
      </c>
      <c r="E34" s="761">
        <v>8</v>
      </c>
      <c r="F34" s="928">
        <v>18</v>
      </c>
    </row>
    <row r="35" spans="1:6" ht="14.25" customHeight="1">
      <c r="A35" s="59"/>
      <c r="B35" s="926"/>
      <c r="C35" s="23" t="s">
        <v>614</v>
      </c>
      <c r="D35" s="927"/>
      <c r="E35" s="761"/>
      <c r="F35" s="929"/>
    </row>
    <row r="36" spans="1:6" ht="24" customHeight="1">
      <c r="A36" s="59"/>
      <c r="B36" s="48" t="s">
        <v>615</v>
      </c>
      <c r="C36" s="26" t="s">
        <v>616</v>
      </c>
      <c r="D36" s="56">
        <v>1028</v>
      </c>
      <c r="E36" s="761"/>
      <c r="F36" s="66"/>
    </row>
    <row r="37" spans="1:6" ht="19.5" customHeight="1">
      <c r="A37" s="59"/>
      <c r="B37" s="48">
        <v>662</v>
      </c>
      <c r="C37" s="26" t="s">
        <v>617</v>
      </c>
      <c r="D37" s="56">
        <v>1029</v>
      </c>
      <c r="E37" s="762">
        <v>8</v>
      </c>
      <c r="F37" s="66">
        <v>18</v>
      </c>
    </row>
    <row r="38" spans="1:6" ht="19.5" customHeight="1">
      <c r="A38" s="59"/>
      <c r="B38" s="48" t="s">
        <v>108</v>
      </c>
      <c r="C38" s="26" t="s">
        <v>618</v>
      </c>
      <c r="D38" s="56">
        <v>1030</v>
      </c>
      <c r="E38" s="762"/>
      <c r="F38" s="66"/>
    </row>
    <row r="39" spans="1:6" ht="19.5" customHeight="1">
      <c r="A39" s="59"/>
      <c r="B39" s="48" t="s">
        <v>619</v>
      </c>
      <c r="C39" s="26" t="s">
        <v>620</v>
      </c>
      <c r="D39" s="56">
        <v>1031</v>
      </c>
      <c r="E39" s="763"/>
      <c r="F39" s="66"/>
    </row>
    <row r="40" spans="1:6" ht="19.5" customHeight="1">
      <c r="A40" s="59"/>
      <c r="B40" s="926"/>
      <c r="C40" s="22" t="s">
        <v>621</v>
      </c>
      <c r="D40" s="927">
        <v>1032</v>
      </c>
      <c r="E40" s="763">
        <v>201</v>
      </c>
      <c r="F40" s="928">
        <v>223</v>
      </c>
    </row>
    <row r="41" spans="1:6" ht="19.5" customHeight="1">
      <c r="A41" s="59"/>
      <c r="B41" s="926"/>
      <c r="C41" s="23" t="s">
        <v>622</v>
      </c>
      <c r="D41" s="927"/>
      <c r="E41" s="761"/>
      <c r="F41" s="929"/>
    </row>
    <row r="42" spans="1:6" ht="27.75" customHeight="1">
      <c r="A42" s="59"/>
      <c r="B42" s="48" t="s">
        <v>623</v>
      </c>
      <c r="C42" s="26" t="s">
        <v>624</v>
      </c>
      <c r="D42" s="56">
        <v>1033</v>
      </c>
      <c r="E42" s="761"/>
      <c r="F42" s="66"/>
    </row>
    <row r="43" spans="1:6" ht="19.5" customHeight="1">
      <c r="A43" s="59"/>
      <c r="B43" s="48">
        <v>562</v>
      </c>
      <c r="C43" s="26" t="s">
        <v>625</v>
      </c>
      <c r="D43" s="56">
        <v>1034</v>
      </c>
      <c r="E43" s="761">
        <v>201</v>
      </c>
      <c r="F43" s="66">
        <v>223</v>
      </c>
    </row>
    <row r="44" spans="1:6" ht="19.5" customHeight="1">
      <c r="A44" s="59"/>
      <c r="B44" s="48" t="s">
        <v>133</v>
      </c>
      <c r="C44" s="26" t="s">
        <v>626</v>
      </c>
      <c r="D44" s="56">
        <v>1035</v>
      </c>
      <c r="E44" s="761"/>
      <c r="F44" s="66">
        <v>778</v>
      </c>
    </row>
    <row r="45" spans="1:6" ht="19.5" customHeight="1">
      <c r="A45" s="59"/>
      <c r="B45" s="48" t="s">
        <v>627</v>
      </c>
      <c r="C45" s="26" t="s">
        <v>628</v>
      </c>
      <c r="D45" s="56">
        <v>1036</v>
      </c>
      <c r="E45" s="761"/>
      <c r="F45" s="66"/>
    </row>
    <row r="46" spans="1:6" ht="19.5" customHeight="1">
      <c r="A46" s="59"/>
      <c r="B46" s="48"/>
      <c r="C46" s="20" t="s">
        <v>629</v>
      </c>
      <c r="D46" s="56">
        <v>1037</v>
      </c>
      <c r="E46" s="761"/>
      <c r="F46" s="66"/>
    </row>
    <row r="47" spans="1:6" ht="19.5" customHeight="1">
      <c r="A47" s="59"/>
      <c r="B47" s="48"/>
      <c r="C47" s="20" t="s">
        <v>630</v>
      </c>
      <c r="D47" s="56">
        <v>1038</v>
      </c>
      <c r="E47" s="760">
        <v>193</v>
      </c>
      <c r="F47" s="66">
        <v>205</v>
      </c>
    </row>
    <row r="48" spans="1:6" ht="34.5" customHeight="1">
      <c r="A48" s="59"/>
      <c r="B48" s="48" t="s">
        <v>631</v>
      </c>
      <c r="C48" s="20" t="s">
        <v>632</v>
      </c>
      <c r="D48" s="56">
        <v>1039</v>
      </c>
      <c r="E48" s="760"/>
      <c r="F48" s="66"/>
    </row>
    <row r="49" spans="1:6" ht="35.25" customHeight="1">
      <c r="A49" s="59"/>
      <c r="B49" s="48" t="s">
        <v>633</v>
      </c>
      <c r="C49" s="20" t="s">
        <v>634</v>
      </c>
      <c r="D49" s="56">
        <v>1040</v>
      </c>
      <c r="E49" s="761"/>
      <c r="F49" s="66"/>
    </row>
    <row r="50" spans="1:6" ht="19.5" customHeight="1">
      <c r="A50" s="59"/>
      <c r="B50" s="48">
        <v>67</v>
      </c>
      <c r="C50" s="20" t="s">
        <v>635</v>
      </c>
      <c r="D50" s="56">
        <v>1041</v>
      </c>
      <c r="E50" s="761">
        <v>100</v>
      </c>
      <c r="F50" s="66">
        <v>3</v>
      </c>
    </row>
    <row r="51" spans="1:6" ht="19.5" customHeight="1">
      <c r="A51" s="59"/>
      <c r="B51" s="48">
        <v>57</v>
      </c>
      <c r="C51" s="20" t="s">
        <v>636</v>
      </c>
      <c r="D51" s="56">
        <v>1042</v>
      </c>
      <c r="E51" s="761">
        <v>5000</v>
      </c>
      <c r="F51" s="66">
        <v>505</v>
      </c>
    </row>
    <row r="52" spans="1:6" ht="19.5" customHeight="1">
      <c r="A52" s="59"/>
      <c r="B52" s="926"/>
      <c r="C52" s="22" t="s">
        <v>637</v>
      </c>
      <c r="D52" s="927">
        <v>1043</v>
      </c>
      <c r="E52" s="761">
        <v>192727</v>
      </c>
      <c r="F52" s="928">
        <v>215453</v>
      </c>
    </row>
    <row r="53" spans="1:6" ht="12" customHeight="1">
      <c r="A53" s="59"/>
      <c r="B53" s="926"/>
      <c r="C53" s="23" t="s">
        <v>638</v>
      </c>
      <c r="D53" s="927"/>
      <c r="E53" s="761"/>
      <c r="F53" s="929"/>
    </row>
    <row r="54" spans="1:6" ht="19.5" customHeight="1">
      <c r="A54" s="59"/>
      <c r="B54" s="926"/>
      <c r="C54" s="22" t="s">
        <v>639</v>
      </c>
      <c r="D54" s="927">
        <v>1044</v>
      </c>
      <c r="E54" s="761">
        <v>192516</v>
      </c>
      <c r="F54" s="928">
        <v>199176</v>
      </c>
    </row>
    <row r="55" spans="1:6" ht="13.5" customHeight="1">
      <c r="A55" s="59"/>
      <c r="B55" s="926"/>
      <c r="C55" s="23" t="s">
        <v>640</v>
      </c>
      <c r="D55" s="927"/>
      <c r="E55" s="764"/>
      <c r="F55" s="929"/>
    </row>
    <row r="56" spans="1:6" ht="19.5" customHeight="1">
      <c r="A56" s="59"/>
      <c r="B56" s="48"/>
      <c r="C56" s="20" t="s">
        <v>641</v>
      </c>
      <c r="D56" s="56">
        <v>1045</v>
      </c>
      <c r="E56" s="765">
        <v>211</v>
      </c>
      <c r="F56" s="66">
        <v>16277</v>
      </c>
    </row>
    <row r="57" spans="1:6" ht="19.5" customHeight="1">
      <c r="A57" s="59"/>
      <c r="B57" s="48"/>
      <c r="C57" s="20" t="s">
        <v>642</v>
      </c>
      <c r="D57" s="56">
        <v>1046</v>
      </c>
      <c r="E57" s="761"/>
      <c r="F57" s="66"/>
    </row>
    <row r="58" spans="1:6" ht="41.25" customHeight="1">
      <c r="A58" s="59"/>
      <c r="B58" s="48" t="s">
        <v>134</v>
      </c>
      <c r="C58" s="20" t="s">
        <v>643</v>
      </c>
      <c r="D58" s="56">
        <v>1047</v>
      </c>
      <c r="E58" s="761"/>
      <c r="F58" s="66"/>
    </row>
    <row r="59" spans="1:6" ht="45" customHeight="1">
      <c r="A59" s="59"/>
      <c r="B59" s="48" t="s">
        <v>644</v>
      </c>
      <c r="C59" s="20" t="s">
        <v>645</v>
      </c>
      <c r="D59" s="56">
        <v>1048</v>
      </c>
      <c r="E59" s="761"/>
      <c r="F59" s="66"/>
    </row>
    <row r="60" spans="1:6" ht="19.5" customHeight="1">
      <c r="A60" s="59"/>
      <c r="B60" s="926"/>
      <c r="C60" s="22" t="s">
        <v>646</v>
      </c>
      <c r="D60" s="927">
        <v>1049</v>
      </c>
      <c r="E60" s="761">
        <v>211</v>
      </c>
      <c r="F60" s="928">
        <v>16277</v>
      </c>
    </row>
    <row r="61" spans="1:6" ht="12.75" customHeight="1">
      <c r="A61" s="59"/>
      <c r="B61" s="926"/>
      <c r="C61" s="23" t="s">
        <v>647</v>
      </c>
      <c r="D61" s="927"/>
      <c r="E61" s="765"/>
      <c r="F61" s="929"/>
    </row>
    <row r="62" spans="1:6" ht="19.5" customHeight="1">
      <c r="A62" s="59"/>
      <c r="B62" s="926"/>
      <c r="C62" s="22" t="s">
        <v>648</v>
      </c>
      <c r="D62" s="927">
        <v>1050</v>
      </c>
      <c r="E62" s="765"/>
      <c r="F62" s="928"/>
    </row>
    <row r="63" spans="1:6" ht="14.25" customHeight="1">
      <c r="A63" s="59"/>
      <c r="B63" s="926"/>
      <c r="C63" s="23" t="s">
        <v>649</v>
      </c>
      <c r="D63" s="927"/>
      <c r="E63" s="761"/>
      <c r="F63" s="929"/>
    </row>
    <row r="64" spans="1:6" ht="19.5" customHeight="1">
      <c r="A64" s="59"/>
      <c r="B64" s="48"/>
      <c r="C64" s="20" t="s">
        <v>650</v>
      </c>
      <c r="D64" s="56"/>
      <c r="E64" s="761"/>
      <c r="F64" s="66"/>
    </row>
    <row r="65" spans="1:6" ht="19.5" customHeight="1">
      <c r="A65" s="59"/>
      <c r="B65" s="48">
        <v>721</v>
      </c>
      <c r="C65" s="26" t="s">
        <v>651</v>
      </c>
      <c r="D65" s="56">
        <v>1051</v>
      </c>
      <c r="E65" s="765"/>
      <c r="F65" s="66">
        <v>1700</v>
      </c>
    </row>
    <row r="66" spans="1:6" ht="19.5" customHeight="1">
      <c r="A66" s="59"/>
      <c r="B66" s="48" t="s">
        <v>666</v>
      </c>
      <c r="C66" s="26" t="s">
        <v>652</v>
      </c>
      <c r="D66" s="56">
        <v>1052</v>
      </c>
      <c r="E66" s="765"/>
      <c r="F66" s="66"/>
    </row>
    <row r="67" spans="1:6" ht="19.5" customHeight="1">
      <c r="A67" s="59"/>
      <c r="B67" s="48" t="s">
        <v>667</v>
      </c>
      <c r="C67" s="26" t="s">
        <v>653</v>
      </c>
      <c r="D67" s="56">
        <v>1053</v>
      </c>
      <c r="E67" s="761"/>
      <c r="F67" s="66"/>
    </row>
    <row r="68" spans="1:6" ht="19.5" customHeight="1">
      <c r="A68" s="59"/>
      <c r="B68" s="48">
        <v>723</v>
      </c>
      <c r="C68" s="20" t="s">
        <v>654</v>
      </c>
      <c r="D68" s="56">
        <v>1054</v>
      </c>
      <c r="E68" s="761"/>
      <c r="F68" s="66"/>
    </row>
    <row r="69" spans="1:6" ht="19.5" customHeight="1">
      <c r="A69" s="59"/>
      <c r="B69" s="926"/>
      <c r="C69" s="22" t="s">
        <v>655</v>
      </c>
      <c r="D69" s="927">
        <v>1055</v>
      </c>
      <c r="E69" s="761">
        <v>211</v>
      </c>
      <c r="F69" s="928">
        <v>14577</v>
      </c>
    </row>
    <row r="70" spans="1:6" ht="14.25" customHeight="1">
      <c r="A70" s="59"/>
      <c r="B70" s="926"/>
      <c r="C70" s="23" t="s">
        <v>656</v>
      </c>
      <c r="D70" s="927"/>
      <c r="E70" s="761"/>
      <c r="F70" s="929"/>
    </row>
    <row r="71" spans="1:6" ht="19.5" customHeight="1">
      <c r="A71" s="59"/>
      <c r="B71" s="926"/>
      <c r="C71" s="22" t="s">
        <v>657</v>
      </c>
      <c r="D71" s="927">
        <v>1056</v>
      </c>
      <c r="E71" s="761"/>
      <c r="F71" s="928"/>
    </row>
    <row r="72" spans="1:6" ht="14.25" customHeight="1">
      <c r="A72" s="59"/>
      <c r="B72" s="926"/>
      <c r="C72" s="23" t="s">
        <v>658</v>
      </c>
      <c r="D72" s="927"/>
      <c r="E72" s="765"/>
      <c r="F72" s="929"/>
    </row>
    <row r="73" spans="1:6" ht="19.5" customHeight="1">
      <c r="A73" s="59"/>
      <c r="B73" s="48"/>
      <c r="C73" s="26" t="s">
        <v>659</v>
      </c>
      <c r="D73" s="56">
        <v>1057</v>
      </c>
      <c r="E73" s="765"/>
      <c r="F73" s="66"/>
    </row>
    <row r="74" spans="1:6" ht="19.5" customHeight="1">
      <c r="A74" s="59"/>
      <c r="B74" s="48"/>
      <c r="C74" s="26" t="s">
        <v>829</v>
      </c>
      <c r="D74" s="56">
        <v>1058</v>
      </c>
      <c r="E74" s="766"/>
      <c r="F74" s="66"/>
    </row>
    <row r="75" spans="1:6" ht="19.5" customHeight="1">
      <c r="A75" s="59"/>
      <c r="B75" s="48"/>
      <c r="C75" s="26" t="s">
        <v>660</v>
      </c>
      <c r="D75" s="56">
        <v>1059</v>
      </c>
      <c r="E75" s="766"/>
      <c r="F75" s="66"/>
    </row>
    <row r="76" spans="1:6" ht="19.5" customHeight="1">
      <c r="A76" s="59"/>
      <c r="B76" s="48"/>
      <c r="C76" s="26" t="s">
        <v>661</v>
      </c>
      <c r="D76" s="56">
        <v>1060</v>
      </c>
      <c r="E76" s="766"/>
      <c r="F76" s="66"/>
    </row>
    <row r="77" spans="1:6" ht="19.5" customHeight="1">
      <c r="A77" s="59"/>
      <c r="B77" s="48"/>
      <c r="C77" s="26" t="s">
        <v>662</v>
      </c>
      <c r="D77" s="56"/>
      <c r="E77" s="767"/>
      <c r="F77" s="66"/>
    </row>
    <row r="78" spans="1:6" ht="19.5" customHeight="1">
      <c r="A78" s="59"/>
      <c r="B78" s="48"/>
      <c r="C78" s="26" t="s">
        <v>663</v>
      </c>
      <c r="D78" s="56">
        <v>1061</v>
      </c>
      <c r="E78" s="768"/>
      <c r="F78" s="66"/>
    </row>
    <row r="79" spans="1:6" ht="19.5" customHeight="1" thickBot="1">
      <c r="A79" s="59"/>
      <c r="B79" s="50"/>
      <c r="C79" s="57" t="s">
        <v>664</v>
      </c>
      <c r="D79" s="58">
        <v>1062</v>
      </c>
      <c r="E79" s="769"/>
      <c r="F79" s="67"/>
    </row>
    <row r="80" spans="2:5" ht="16.5" thickBot="1">
      <c r="B80" s="55"/>
      <c r="E80" s="770"/>
    </row>
  </sheetData>
  <sheetProtection/>
  <mergeCells count="29">
    <mergeCell ref="D34:D35"/>
    <mergeCell ref="B62:B63"/>
    <mergeCell ref="D62:D63"/>
    <mergeCell ref="B69:B70"/>
    <mergeCell ref="D69:D70"/>
    <mergeCell ref="B40:B41"/>
    <mergeCell ref="D40:D41"/>
    <mergeCell ref="B52:B53"/>
    <mergeCell ref="D52:D53"/>
    <mergeCell ref="B2:F2"/>
    <mergeCell ref="B3:F3"/>
    <mergeCell ref="F7:F8"/>
    <mergeCell ref="F34:F35"/>
    <mergeCell ref="F40:F41"/>
    <mergeCell ref="B54:B55"/>
    <mergeCell ref="D54:D55"/>
    <mergeCell ref="B7:B8"/>
    <mergeCell ref="D7:D8"/>
    <mergeCell ref="B34:B35"/>
    <mergeCell ref="B71:B72"/>
    <mergeCell ref="D71:D72"/>
    <mergeCell ref="F52:F53"/>
    <mergeCell ref="F54:F55"/>
    <mergeCell ref="F60:F61"/>
    <mergeCell ref="F69:F70"/>
    <mergeCell ref="B60:B61"/>
    <mergeCell ref="D60:D61"/>
    <mergeCell ref="F71:F72"/>
    <mergeCell ref="F62:F6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zoomScalePageLayoutView="0" workbookViewId="0" topLeftCell="A1">
      <selection activeCell="G19" sqref="G19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7" t="s">
        <v>353</v>
      </c>
    </row>
    <row r="2" spans="2:12" ht="21.75" customHeight="1">
      <c r="B2" s="1149" t="s">
        <v>246</v>
      </c>
      <c r="C2" s="1149"/>
      <c r="D2" s="1149"/>
      <c r="E2" s="1149"/>
      <c r="F2" s="1149"/>
      <c r="G2" s="1149"/>
      <c r="H2" s="1149"/>
      <c r="I2" s="1149"/>
      <c r="J2" s="1149"/>
      <c r="K2" s="460"/>
      <c r="L2" s="460"/>
    </row>
    <row r="3" spans="2:13" ht="15" thickBot="1">
      <c r="B3" s="461"/>
      <c r="C3" s="462"/>
      <c r="D3" s="462"/>
      <c r="E3" s="462"/>
      <c r="F3" s="462"/>
      <c r="G3" s="461"/>
      <c r="H3" s="461"/>
      <c r="I3" s="461"/>
      <c r="J3" s="505" t="s">
        <v>45</v>
      </c>
      <c r="K3" s="461"/>
      <c r="L3" s="463"/>
      <c r="M3" s="8"/>
    </row>
    <row r="4" spans="2:13" ht="30" customHeight="1">
      <c r="B4" s="1163" t="s">
        <v>240</v>
      </c>
      <c r="C4" s="1152" t="s">
        <v>786</v>
      </c>
      <c r="D4" s="1153"/>
      <c r="E4" s="1153"/>
      <c r="F4" s="1154"/>
      <c r="G4" s="1153" t="s">
        <v>787</v>
      </c>
      <c r="H4" s="1153"/>
      <c r="I4" s="1153"/>
      <c r="J4" s="1154"/>
      <c r="K4" s="464"/>
      <c r="L4" s="464"/>
      <c r="M4" s="8"/>
    </row>
    <row r="5" spans="2:13" ht="30" customHeight="1" thickBot="1">
      <c r="B5" s="1125"/>
      <c r="C5" s="465" t="s">
        <v>244</v>
      </c>
      <c r="D5" s="466" t="s">
        <v>201</v>
      </c>
      <c r="E5" s="466" t="s">
        <v>242</v>
      </c>
      <c r="F5" s="467" t="s">
        <v>243</v>
      </c>
      <c r="G5" s="465" t="s">
        <v>244</v>
      </c>
      <c r="H5" s="466" t="s">
        <v>201</v>
      </c>
      <c r="I5" s="466" t="s">
        <v>242</v>
      </c>
      <c r="J5" s="467" t="s">
        <v>243</v>
      </c>
      <c r="K5" s="468"/>
      <c r="L5" s="468"/>
      <c r="M5" s="8"/>
    </row>
    <row r="6" spans="2:13" ht="15" thickBot="1">
      <c r="B6" s="469"/>
      <c r="C6" s="470" t="s">
        <v>245</v>
      </c>
      <c r="D6" s="471">
        <v>1</v>
      </c>
      <c r="E6" s="471">
        <v>2</v>
      </c>
      <c r="F6" s="472">
        <v>3</v>
      </c>
      <c r="G6" s="470" t="s">
        <v>245</v>
      </c>
      <c r="H6" s="471">
        <v>1</v>
      </c>
      <c r="I6" s="471">
        <v>2</v>
      </c>
      <c r="J6" s="472">
        <v>3</v>
      </c>
      <c r="K6" s="468"/>
      <c r="L6" s="468"/>
      <c r="M6" s="8"/>
    </row>
    <row r="7" spans="2:13" ht="14.25">
      <c r="B7" s="198" t="s">
        <v>95</v>
      </c>
      <c r="C7" s="698">
        <f>D7+(E7*F7)</f>
        <v>0</v>
      </c>
      <c r="D7" s="407"/>
      <c r="E7" s="163"/>
      <c r="F7" s="410"/>
      <c r="G7" s="698">
        <f>H7+(I7*J7)</f>
        <v>0</v>
      </c>
      <c r="H7" s="407"/>
      <c r="I7" s="163"/>
      <c r="J7" s="410"/>
      <c r="K7" s="473"/>
      <c r="L7" s="473"/>
      <c r="M7" s="8"/>
    </row>
    <row r="8" spans="2:13" ht="14.25">
      <c r="B8" s="196" t="s">
        <v>96</v>
      </c>
      <c r="C8" s="698">
        <f aca="true" t="shared" si="0" ref="C8:C18">D8+(E8*F8)</f>
        <v>0</v>
      </c>
      <c r="D8" s="414"/>
      <c r="E8" s="417"/>
      <c r="F8" s="418"/>
      <c r="G8" s="701">
        <f aca="true" t="shared" si="1" ref="G8:G18">H8+(I8*J8)</f>
        <v>0</v>
      </c>
      <c r="H8" s="414"/>
      <c r="I8" s="417"/>
      <c r="J8" s="418"/>
      <c r="K8" s="473"/>
      <c r="L8" s="473"/>
      <c r="M8" s="8"/>
    </row>
    <row r="9" spans="2:13" ht="14.25">
      <c r="B9" s="196" t="s">
        <v>97</v>
      </c>
      <c r="C9" s="698">
        <f t="shared" si="0"/>
        <v>0</v>
      </c>
      <c r="D9" s="414"/>
      <c r="E9" s="417"/>
      <c r="F9" s="418"/>
      <c r="G9" s="701">
        <f t="shared" si="1"/>
        <v>0</v>
      </c>
      <c r="H9" s="414"/>
      <c r="I9" s="417"/>
      <c r="J9" s="418"/>
      <c r="K9" s="473"/>
      <c r="L9" s="473"/>
      <c r="M9" s="8"/>
    </row>
    <row r="10" spans="2:13" ht="14.25">
      <c r="B10" s="196" t="s">
        <v>98</v>
      </c>
      <c r="C10" s="698">
        <f t="shared" si="0"/>
        <v>0</v>
      </c>
      <c r="D10" s="414"/>
      <c r="E10" s="417"/>
      <c r="F10" s="418"/>
      <c r="G10" s="701">
        <f t="shared" si="1"/>
        <v>0</v>
      </c>
      <c r="H10" s="414"/>
      <c r="I10" s="417"/>
      <c r="J10" s="418"/>
      <c r="K10" s="473"/>
      <c r="L10" s="473"/>
      <c r="M10" s="8"/>
    </row>
    <row r="11" spans="2:13" ht="14.25">
      <c r="B11" s="196" t="s">
        <v>99</v>
      </c>
      <c r="C11" s="698">
        <f t="shared" si="0"/>
        <v>0</v>
      </c>
      <c r="D11" s="414"/>
      <c r="E11" s="417"/>
      <c r="F11" s="418"/>
      <c r="G11" s="701">
        <f t="shared" si="1"/>
        <v>0</v>
      </c>
      <c r="H11" s="414"/>
      <c r="I11" s="417"/>
      <c r="J11" s="418"/>
      <c r="K11" s="473"/>
      <c r="L11" s="473"/>
      <c r="M11" s="8"/>
    </row>
    <row r="12" spans="2:13" ht="14.25">
      <c r="B12" s="196" t="s">
        <v>100</v>
      </c>
      <c r="C12" s="698">
        <f t="shared" si="0"/>
        <v>0</v>
      </c>
      <c r="D12" s="414"/>
      <c r="E12" s="417"/>
      <c r="F12" s="418"/>
      <c r="G12" s="701">
        <f t="shared" si="1"/>
        <v>0</v>
      </c>
      <c r="H12" s="414"/>
      <c r="I12" s="417"/>
      <c r="J12" s="418"/>
      <c r="K12" s="473"/>
      <c r="L12" s="473"/>
      <c r="M12" s="8"/>
    </row>
    <row r="13" spans="2:13" ht="14.25">
      <c r="B13" s="196" t="s">
        <v>101</v>
      </c>
      <c r="C13" s="698">
        <f t="shared" si="0"/>
        <v>0</v>
      </c>
      <c r="D13" s="414"/>
      <c r="E13" s="417"/>
      <c r="F13" s="418"/>
      <c r="G13" s="701">
        <f t="shared" si="1"/>
        <v>0</v>
      </c>
      <c r="H13" s="414"/>
      <c r="I13" s="417"/>
      <c r="J13" s="418"/>
      <c r="K13" s="473"/>
      <c r="L13" s="473"/>
      <c r="M13" s="8"/>
    </row>
    <row r="14" spans="2:13" ht="14.25">
      <c r="B14" s="196" t="s">
        <v>102</v>
      </c>
      <c r="C14" s="698">
        <f t="shared" si="0"/>
        <v>0</v>
      </c>
      <c r="D14" s="414"/>
      <c r="E14" s="417"/>
      <c r="F14" s="418"/>
      <c r="G14" s="701">
        <f t="shared" si="1"/>
        <v>0</v>
      </c>
      <c r="H14" s="414"/>
      <c r="I14" s="417"/>
      <c r="J14" s="418"/>
      <c r="K14" s="473"/>
      <c r="L14" s="473"/>
      <c r="M14" s="8"/>
    </row>
    <row r="15" spans="2:13" ht="14.25">
      <c r="B15" s="196" t="s">
        <v>103</v>
      </c>
      <c r="C15" s="698">
        <f t="shared" si="0"/>
        <v>0</v>
      </c>
      <c r="D15" s="414"/>
      <c r="E15" s="417"/>
      <c r="F15" s="418"/>
      <c r="G15" s="701">
        <f t="shared" si="1"/>
        <v>0</v>
      </c>
      <c r="H15" s="414"/>
      <c r="I15" s="417"/>
      <c r="J15" s="418"/>
      <c r="K15" s="473"/>
      <c r="L15" s="473"/>
      <c r="M15" s="8"/>
    </row>
    <row r="16" spans="2:13" ht="14.25">
      <c r="B16" s="196" t="s">
        <v>104</v>
      </c>
      <c r="C16" s="698">
        <f t="shared" si="0"/>
        <v>0</v>
      </c>
      <c r="D16" s="414"/>
      <c r="E16" s="417"/>
      <c r="F16" s="418"/>
      <c r="G16" s="701">
        <f t="shared" si="1"/>
        <v>0</v>
      </c>
      <c r="H16" s="414"/>
      <c r="I16" s="417"/>
      <c r="J16" s="418"/>
      <c r="K16" s="473"/>
      <c r="L16" s="473"/>
      <c r="M16" s="8"/>
    </row>
    <row r="17" spans="2:13" ht="14.25">
      <c r="B17" s="196" t="s">
        <v>105</v>
      </c>
      <c r="C17" s="698">
        <f t="shared" si="0"/>
        <v>0</v>
      </c>
      <c r="D17" s="414"/>
      <c r="E17" s="417"/>
      <c r="F17" s="418"/>
      <c r="G17" s="701">
        <f t="shared" si="1"/>
        <v>0</v>
      </c>
      <c r="H17" s="414"/>
      <c r="I17" s="417"/>
      <c r="J17" s="418"/>
      <c r="K17" s="473"/>
      <c r="L17" s="473"/>
      <c r="M17" s="8"/>
    </row>
    <row r="18" spans="2:13" ht="15" thickBot="1">
      <c r="B18" s="197" t="s">
        <v>106</v>
      </c>
      <c r="C18" s="698">
        <f t="shared" si="0"/>
        <v>0</v>
      </c>
      <c r="D18" s="474"/>
      <c r="E18" s="427"/>
      <c r="F18" s="428"/>
      <c r="G18" s="702">
        <f t="shared" si="1"/>
        <v>0</v>
      </c>
      <c r="H18" s="474"/>
      <c r="I18" s="427"/>
      <c r="J18" s="428"/>
      <c r="K18" s="473"/>
      <c r="L18" s="473"/>
      <c r="M18" s="8"/>
    </row>
    <row r="19" spans="2:13" ht="15" thickBot="1">
      <c r="B19" s="495" t="s">
        <v>21</v>
      </c>
      <c r="C19" s="699">
        <f>SUM(C7:C18)</f>
        <v>0</v>
      </c>
      <c r="D19" s="496"/>
      <c r="E19" s="496"/>
      <c r="F19" s="497"/>
      <c r="G19" s="699">
        <f>SUM(G7:G18)</f>
        <v>0</v>
      </c>
      <c r="H19" s="496"/>
      <c r="I19" s="496"/>
      <c r="J19" s="497"/>
      <c r="K19" s="473"/>
      <c r="L19" s="473"/>
      <c r="M19" s="8"/>
    </row>
    <row r="20" spans="2:13" ht="15" thickBot="1">
      <c r="B20" s="498" t="s">
        <v>107</v>
      </c>
      <c r="C20" s="507"/>
      <c r="D20" s="508"/>
      <c r="E20" s="508"/>
      <c r="F20" s="509"/>
      <c r="G20" s="507"/>
      <c r="H20" s="508"/>
      <c r="I20" s="508"/>
      <c r="J20" s="509"/>
      <c r="K20" s="473"/>
      <c r="L20" s="473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161" t="s">
        <v>247</v>
      </c>
      <c r="C24" s="1161"/>
      <c r="D24" s="1161"/>
      <c r="E24" s="1161"/>
      <c r="F24" s="1161"/>
      <c r="G24" s="1161"/>
      <c r="H24" s="1161"/>
      <c r="I24" s="1161"/>
      <c r="J24" s="1161"/>
      <c r="K24" s="475"/>
      <c r="L24" s="475"/>
    </row>
    <row r="25" spans="2:12" ht="15" thickBot="1">
      <c r="B25" s="476"/>
      <c r="C25" s="477"/>
      <c r="D25" s="477"/>
      <c r="E25" s="477"/>
      <c r="F25" s="477"/>
      <c r="G25" s="476"/>
      <c r="H25" s="478"/>
      <c r="I25" s="478"/>
      <c r="J25" s="506" t="s">
        <v>45</v>
      </c>
      <c r="K25" s="461"/>
      <c r="L25" s="463"/>
    </row>
    <row r="26" spans="2:10" ht="30" customHeight="1">
      <c r="B26" s="1117" t="s">
        <v>240</v>
      </c>
      <c r="C26" s="1157" t="s">
        <v>788</v>
      </c>
      <c r="D26" s="1158"/>
      <c r="E26" s="1158"/>
      <c r="F26" s="1160"/>
      <c r="G26" s="1159" t="s">
        <v>789</v>
      </c>
      <c r="H26" s="1158"/>
      <c r="I26" s="1158"/>
      <c r="J26" s="1160"/>
    </row>
    <row r="27" spans="2:10" ht="30" customHeight="1" thickBot="1">
      <c r="B27" s="1162"/>
      <c r="C27" s="479" t="s">
        <v>244</v>
      </c>
      <c r="D27" s="479" t="s">
        <v>201</v>
      </c>
      <c r="E27" s="479" t="s">
        <v>242</v>
      </c>
      <c r="F27" s="480" t="s">
        <v>243</v>
      </c>
      <c r="G27" s="481" t="s">
        <v>244</v>
      </c>
      <c r="H27" s="479" t="s">
        <v>201</v>
      </c>
      <c r="I27" s="479" t="s">
        <v>242</v>
      </c>
      <c r="J27" s="480" t="s">
        <v>243</v>
      </c>
    </row>
    <row r="28" spans="2:10" ht="15" thickBot="1">
      <c r="B28" s="482"/>
      <c r="C28" s="483" t="s">
        <v>245</v>
      </c>
      <c r="D28" s="483">
        <v>1</v>
      </c>
      <c r="E28" s="483">
        <v>2</v>
      </c>
      <c r="F28" s="484">
        <v>3</v>
      </c>
      <c r="G28" s="485" t="s">
        <v>245</v>
      </c>
      <c r="H28" s="483">
        <v>1</v>
      </c>
      <c r="I28" s="483">
        <v>2</v>
      </c>
      <c r="J28" s="484">
        <v>3</v>
      </c>
    </row>
    <row r="29" spans="2:10" ht="14.25">
      <c r="B29" s="486" t="s">
        <v>95</v>
      </c>
      <c r="C29" s="700">
        <f>D29+(E29*F29)</f>
        <v>0</v>
      </c>
      <c r="D29" s="407"/>
      <c r="E29" s="163"/>
      <c r="F29" s="410"/>
      <c r="G29" s="698">
        <f>H29+(I29*J29)</f>
        <v>0</v>
      </c>
      <c r="H29" s="407"/>
      <c r="I29" s="163"/>
      <c r="J29" s="410"/>
    </row>
    <row r="30" spans="2:10" ht="14.25">
      <c r="B30" s="487" t="s">
        <v>96</v>
      </c>
      <c r="C30" s="703">
        <f aca="true" t="shared" si="2" ref="C30:C40">D30+(E30*F30)</f>
        <v>0</v>
      </c>
      <c r="D30" s="414"/>
      <c r="E30" s="417"/>
      <c r="F30" s="417"/>
      <c r="G30" s="705">
        <f aca="true" t="shared" si="3" ref="G30:G40">H30+(I30*J30)</f>
        <v>0</v>
      </c>
      <c r="H30" s="414"/>
      <c r="I30" s="417"/>
      <c r="J30" s="418"/>
    </row>
    <row r="31" spans="2:10" ht="14.25">
      <c r="B31" s="487" t="s">
        <v>97</v>
      </c>
      <c r="C31" s="703">
        <f t="shared" si="2"/>
        <v>0</v>
      </c>
      <c r="D31" s="414"/>
      <c r="E31" s="417"/>
      <c r="F31" s="417"/>
      <c r="G31" s="705">
        <f t="shared" si="3"/>
        <v>0</v>
      </c>
      <c r="H31" s="414"/>
      <c r="I31" s="417"/>
      <c r="J31" s="418"/>
    </row>
    <row r="32" spans="2:10" ht="14.25">
      <c r="B32" s="487" t="s">
        <v>98</v>
      </c>
      <c r="C32" s="703">
        <f t="shared" si="2"/>
        <v>0</v>
      </c>
      <c r="D32" s="414"/>
      <c r="E32" s="417"/>
      <c r="F32" s="417"/>
      <c r="G32" s="705">
        <f t="shared" si="3"/>
        <v>0</v>
      </c>
      <c r="H32" s="414"/>
      <c r="I32" s="417"/>
      <c r="J32" s="418"/>
    </row>
    <row r="33" spans="2:10" ht="14.25">
      <c r="B33" s="487" t="s">
        <v>99</v>
      </c>
      <c r="C33" s="703">
        <f t="shared" si="2"/>
        <v>0</v>
      </c>
      <c r="D33" s="414"/>
      <c r="E33" s="417"/>
      <c r="F33" s="417"/>
      <c r="G33" s="705">
        <f t="shared" si="3"/>
        <v>0</v>
      </c>
      <c r="H33" s="414"/>
      <c r="I33" s="417"/>
      <c r="J33" s="418"/>
    </row>
    <row r="34" spans="2:10" ht="14.25">
      <c r="B34" s="487" t="s">
        <v>100</v>
      </c>
      <c r="C34" s="703">
        <f t="shared" si="2"/>
        <v>0</v>
      </c>
      <c r="D34" s="414"/>
      <c r="E34" s="417"/>
      <c r="F34" s="417"/>
      <c r="G34" s="705">
        <f t="shared" si="3"/>
        <v>0</v>
      </c>
      <c r="H34" s="414"/>
      <c r="I34" s="417"/>
      <c r="J34" s="418"/>
    </row>
    <row r="35" spans="2:10" ht="14.25">
      <c r="B35" s="487" t="s">
        <v>101</v>
      </c>
      <c r="C35" s="703">
        <f t="shared" si="2"/>
        <v>0</v>
      </c>
      <c r="D35" s="414"/>
      <c r="E35" s="417"/>
      <c r="F35" s="417"/>
      <c r="G35" s="705">
        <f t="shared" si="3"/>
        <v>0</v>
      </c>
      <c r="H35" s="414"/>
      <c r="I35" s="417"/>
      <c r="J35" s="418"/>
    </row>
    <row r="36" spans="2:10" ht="14.25">
      <c r="B36" s="487" t="s">
        <v>102</v>
      </c>
      <c r="C36" s="703">
        <f t="shared" si="2"/>
        <v>0</v>
      </c>
      <c r="D36" s="414"/>
      <c r="E36" s="417"/>
      <c r="F36" s="417"/>
      <c r="G36" s="705">
        <f t="shared" si="3"/>
        <v>0</v>
      </c>
      <c r="H36" s="414"/>
      <c r="I36" s="417"/>
      <c r="J36" s="418"/>
    </row>
    <row r="37" spans="2:10" ht="14.25">
      <c r="B37" s="487" t="s">
        <v>103</v>
      </c>
      <c r="C37" s="703">
        <f t="shared" si="2"/>
        <v>0</v>
      </c>
      <c r="D37" s="414"/>
      <c r="E37" s="417"/>
      <c r="F37" s="417"/>
      <c r="G37" s="705">
        <f t="shared" si="3"/>
        <v>0</v>
      </c>
      <c r="H37" s="414"/>
      <c r="I37" s="417"/>
      <c r="J37" s="418"/>
    </row>
    <row r="38" spans="2:10" ht="14.25">
      <c r="B38" s="487" t="s">
        <v>104</v>
      </c>
      <c r="C38" s="703">
        <f t="shared" si="2"/>
        <v>0</v>
      </c>
      <c r="D38" s="414"/>
      <c r="E38" s="417"/>
      <c r="F38" s="417"/>
      <c r="G38" s="705">
        <f t="shared" si="3"/>
        <v>0</v>
      </c>
      <c r="H38" s="414"/>
      <c r="I38" s="417"/>
      <c r="J38" s="418"/>
    </row>
    <row r="39" spans="2:10" ht="14.25">
      <c r="B39" s="487" t="s">
        <v>105</v>
      </c>
      <c r="C39" s="703">
        <f t="shared" si="2"/>
        <v>0</v>
      </c>
      <c r="D39" s="414"/>
      <c r="E39" s="417"/>
      <c r="F39" s="417"/>
      <c r="G39" s="705">
        <f t="shared" si="3"/>
        <v>0</v>
      </c>
      <c r="H39" s="414"/>
      <c r="I39" s="417"/>
      <c r="J39" s="418"/>
    </row>
    <row r="40" spans="2:10" ht="15" thickBot="1">
      <c r="B40" s="488" t="s">
        <v>106</v>
      </c>
      <c r="C40" s="704">
        <f t="shared" si="2"/>
        <v>0</v>
      </c>
      <c r="D40" s="474"/>
      <c r="E40" s="427"/>
      <c r="F40" s="427"/>
      <c r="G40" s="706">
        <f t="shared" si="3"/>
        <v>0</v>
      </c>
      <c r="H40" s="474"/>
      <c r="I40" s="427"/>
      <c r="J40" s="428"/>
    </row>
    <row r="41" spans="2:10" ht="13.5" thickBot="1">
      <c r="B41" s="503" t="s">
        <v>21</v>
      </c>
      <c r="C41" s="707">
        <f>SUM(C29:C40)</f>
        <v>0</v>
      </c>
      <c r="D41" s="510"/>
      <c r="E41" s="510"/>
      <c r="F41" s="510"/>
      <c r="G41" s="708">
        <f>SUM(G29:G40)</f>
        <v>0</v>
      </c>
      <c r="H41" s="510"/>
      <c r="I41" s="510"/>
      <c r="J41" s="511"/>
    </row>
    <row r="42" spans="2:10" ht="13.5" thickBot="1">
      <c r="B42" s="504" t="s">
        <v>107</v>
      </c>
      <c r="C42" s="512"/>
      <c r="D42" s="512"/>
      <c r="E42" s="512"/>
      <c r="F42" s="512"/>
      <c r="G42" s="513"/>
      <c r="H42" s="512"/>
      <c r="I42" s="512"/>
      <c r="J42" s="514"/>
    </row>
    <row r="51" ht="12.75">
      <c r="K51" s="7" t="s">
        <v>350</v>
      </c>
    </row>
  </sheetData>
  <sheetProtection/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8"/>
  <sheetViews>
    <sheetView showGridLines="0" zoomScale="85" zoomScaleNormal="85" zoomScalePageLayoutView="0" workbookViewId="0" topLeftCell="A1">
      <selection activeCell="F32" sqref="F32"/>
    </sheetView>
  </sheetViews>
  <sheetFormatPr defaultColWidth="9.140625" defaultRowHeight="12.75"/>
  <cols>
    <col min="1" max="1" width="9.140625" style="4" customWidth="1"/>
    <col min="2" max="2" width="23.00390625" style="4" customWidth="1"/>
    <col min="3" max="3" width="30.28125" style="4" customWidth="1"/>
    <col min="4" max="4" width="6.57421875" style="4" customWidth="1"/>
    <col min="5" max="5" width="5.7109375" style="4" customWidth="1"/>
    <col min="6" max="6" width="19.57421875" style="4" customWidth="1"/>
    <col min="7" max="7" width="20.28125" style="4" customWidth="1"/>
    <col min="8" max="8" width="9.57421875" style="4" customWidth="1"/>
    <col min="9" max="9" width="10.7109375" style="4" customWidth="1"/>
    <col min="10" max="10" width="12.140625" style="4" customWidth="1"/>
    <col min="11" max="11" width="11.57421875" style="4" customWidth="1"/>
    <col min="12" max="12" width="9.7109375" style="4" customWidth="1"/>
    <col min="13" max="13" width="10.140625" style="4" customWidth="1"/>
    <col min="14" max="14" width="14.140625" style="4" customWidth="1"/>
    <col min="15" max="15" width="13.140625" style="4" customWidth="1"/>
    <col min="16" max="16" width="19.57421875" style="4" customWidth="1"/>
    <col min="17" max="17" width="17.8515625" style="4" customWidth="1"/>
    <col min="18" max="21" width="12.28125" style="4" customWidth="1"/>
    <col min="22" max="16384" width="9.140625" style="4" customWidth="1"/>
  </cols>
  <sheetData>
    <row r="2" spans="17:21" ht="15.75">
      <c r="Q2" s="52" t="s">
        <v>354</v>
      </c>
      <c r="U2" s="248"/>
    </row>
    <row r="4" ht="15.75">
      <c r="A4" s="249"/>
    </row>
    <row r="5" spans="1:21" ht="15.75">
      <c r="A5" s="249"/>
      <c r="B5" s="934" t="s">
        <v>258</v>
      </c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250"/>
      <c r="S5" s="250"/>
      <c r="T5" s="250"/>
      <c r="U5" s="250"/>
    </row>
    <row r="6" spans="4:17" ht="16.5" thickBot="1">
      <c r="D6" s="250"/>
      <c r="E6" s="250"/>
      <c r="F6" s="250"/>
      <c r="G6" s="250"/>
      <c r="Q6" s="248"/>
    </row>
    <row r="7" spans="2:17" ht="35.25" customHeight="1">
      <c r="B7" s="1175" t="s">
        <v>259</v>
      </c>
      <c r="C7" s="1177" t="s">
        <v>260</v>
      </c>
      <c r="D7" s="1166" t="s">
        <v>261</v>
      </c>
      <c r="E7" s="517" t="s">
        <v>262</v>
      </c>
      <c r="F7" s="1166" t="s">
        <v>790</v>
      </c>
      <c r="G7" s="1166" t="s">
        <v>1025</v>
      </c>
      <c r="H7" s="1166" t="s">
        <v>263</v>
      </c>
      <c r="I7" s="1166" t="s">
        <v>264</v>
      </c>
      <c r="J7" s="1166" t="s">
        <v>265</v>
      </c>
      <c r="K7" s="1166" t="s">
        <v>266</v>
      </c>
      <c r="L7" s="1166" t="s">
        <v>267</v>
      </c>
      <c r="M7" s="1166" t="s">
        <v>268</v>
      </c>
      <c r="N7" s="1164" t="s">
        <v>1027</v>
      </c>
      <c r="O7" s="1165"/>
      <c r="P7" s="1171" t="s">
        <v>1028</v>
      </c>
      <c r="Q7" s="1173" t="s">
        <v>1029</v>
      </c>
    </row>
    <row r="8" spans="2:17" ht="42.75" customHeight="1" thickBot="1">
      <c r="B8" s="1176"/>
      <c r="C8" s="1178"/>
      <c r="D8" s="1167"/>
      <c r="E8" s="518" t="s">
        <v>269</v>
      </c>
      <c r="F8" s="1167"/>
      <c r="G8" s="1167"/>
      <c r="H8" s="1167"/>
      <c r="I8" s="1167"/>
      <c r="J8" s="1167"/>
      <c r="K8" s="1167"/>
      <c r="L8" s="1167"/>
      <c r="M8" s="1167"/>
      <c r="N8" s="519" t="s">
        <v>270</v>
      </c>
      <c r="O8" s="519" t="s">
        <v>271</v>
      </c>
      <c r="P8" s="1172"/>
      <c r="Q8" s="1174"/>
    </row>
    <row r="9" spans="2:17" ht="19.5" customHeight="1">
      <c r="B9" s="520" t="s">
        <v>272</v>
      </c>
      <c r="C9" s="521"/>
      <c r="D9" s="522"/>
      <c r="E9" s="522"/>
      <c r="F9" s="161"/>
      <c r="G9" s="161"/>
      <c r="H9" s="523"/>
      <c r="I9" s="523"/>
      <c r="J9" s="523"/>
      <c r="K9" s="523"/>
      <c r="L9" s="523"/>
      <c r="M9" s="523"/>
      <c r="N9" s="161"/>
      <c r="O9" s="524"/>
      <c r="P9" s="161"/>
      <c r="Q9" s="245"/>
    </row>
    <row r="10" spans="2:17" ht="19.5" customHeight="1">
      <c r="B10" s="525" t="s">
        <v>836</v>
      </c>
      <c r="C10" s="526" t="s">
        <v>837</v>
      </c>
      <c r="D10" s="527" t="s">
        <v>838</v>
      </c>
      <c r="E10" s="527" t="s">
        <v>839</v>
      </c>
      <c r="F10" s="148">
        <v>17729</v>
      </c>
      <c r="G10" s="528">
        <v>2079398</v>
      </c>
      <c r="H10" s="527" t="s">
        <v>840</v>
      </c>
      <c r="I10" s="527" t="s">
        <v>841</v>
      </c>
      <c r="J10" s="527" t="s">
        <v>842</v>
      </c>
      <c r="K10" s="527" t="s">
        <v>842</v>
      </c>
      <c r="L10" s="711">
        <v>0.0365</v>
      </c>
      <c r="M10" s="527" t="s">
        <v>843</v>
      </c>
      <c r="N10" s="243">
        <v>2018582</v>
      </c>
      <c r="O10" s="528">
        <v>60816</v>
      </c>
      <c r="P10" s="148">
        <v>0</v>
      </c>
      <c r="Q10" s="149">
        <v>0</v>
      </c>
    </row>
    <row r="11" spans="2:17" ht="19.5" customHeight="1">
      <c r="B11" s="525" t="s">
        <v>836</v>
      </c>
      <c r="C11" s="526" t="s">
        <v>844</v>
      </c>
      <c r="D11" s="527" t="s">
        <v>845</v>
      </c>
      <c r="E11" s="527" t="s">
        <v>839</v>
      </c>
      <c r="F11" s="148">
        <v>0</v>
      </c>
      <c r="G11" s="528">
        <v>0</v>
      </c>
      <c r="H11" s="527" t="s">
        <v>948</v>
      </c>
      <c r="I11" s="527" t="s">
        <v>846</v>
      </c>
      <c r="J11" s="527" t="s">
        <v>1026</v>
      </c>
      <c r="K11" s="527" t="s">
        <v>847</v>
      </c>
      <c r="L11" s="711">
        <v>0.055</v>
      </c>
      <c r="M11" s="527" t="s">
        <v>848</v>
      </c>
      <c r="N11" s="243">
        <v>0</v>
      </c>
      <c r="O11" s="528">
        <v>0</v>
      </c>
      <c r="P11" s="148">
        <v>0</v>
      </c>
      <c r="Q11" s="149">
        <v>0</v>
      </c>
    </row>
    <row r="12" spans="2:17" ht="19.5" customHeight="1">
      <c r="B12" s="525" t="s">
        <v>273</v>
      </c>
      <c r="C12" s="526"/>
      <c r="D12" s="527"/>
      <c r="E12" s="527"/>
      <c r="F12" s="148"/>
      <c r="G12" s="528"/>
      <c r="H12" s="527"/>
      <c r="I12" s="527"/>
      <c r="J12" s="527"/>
      <c r="K12" s="527"/>
      <c r="L12" s="527"/>
      <c r="M12" s="527"/>
      <c r="N12" s="243"/>
      <c r="O12" s="528"/>
      <c r="P12" s="148"/>
      <c r="Q12" s="149"/>
    </row>
    <row r="13" spans="2:17" ht="19.5" customHeight="1">
      <c r="B13" s="525" t="s">
        <v>273</v>
      </c>
      <c r="C13" s="526"/>
      <c r="D13" s="527"/>
      <c r="E13" s="527"/>
      <c r="F13" s="148"/>
      <c r="G13" s="528"/>
      <c r="H13" s="527"/>
      <c r="I13" s="527"/>
      <c r="J13" s="527"/>
      <c r="K13" s="527"/>
      <c r="L13" s="527"/>
      <c r="M13" s="527"/>
      <c r="N13" s="243"/>
      <c r="O13" s="528"/>
      <c r="P13" s="148"/>
      <c r="Q13" s="149"/>
    </row>
    <row r="14" spans="2:17" ht="19.5" customHeight="1">
      <c r="B14" s="525" t="s">
        <v>273</v>
      </c>
      <c r="C14" s="526"/>
      <c r="D14" s="527"/>
      <c r="E14" s="527"/>
      <c r="F14" s="148"/>
      <c r="G14" s="528"/>
      <c r="H14" s="527"/>
      <c r="I14" s="527"/>
      <c r="J14" s="527"/>
      <c r="K14" s="527"/>
      <c r="L14" s="527"/>
      <c r="M14" s="527"/>
      <c r="N14" s="243"/>
      <c r="O14" s="528"/>
      <c r="P14" s="148"/>
      <c r="Q14" s="149"/>
    </row>
    <row r="15" spans="2:17" ht="19.5" customHeight="1">
      <c r="B15" s="529" t="s">
        <v>274</v>
      </c>
      <c r="C15" s="526"/>
      <c r="D15" s="527"/>
      <c r="E15" s="527"/>
      <c r="F15" s="148"/>
      <c r="G15" s="528"/>
      <c r="H15" s="527"/>
      <c r="I15" s="527"/>
      <c r="J15" s="527"/>
      <c r="K15" s="527"/>
      <c r="L15" s="527"/>
      <c r="M15" s="527"/>
      <c r="N15" s="243"/>
      <c r="O15" s="528"/>
      <c r="P15" s="148"/>
      <c r="Q15" s="149"/>
    </row>
    <row r="16" spans="2:17" ht="19.5" customHeight="1">
      <c r="B16" s="525" t="s">
        <v>273</v>
      </c>
      <c r="C16" s="526"/>
      <c r="D16" s="527"/>
      <c r="E16" s="527"/>
      <c r="F16" s="148"/>
      <c r="G16" s="528"/>
      <c r="H16" s="527"/>
      <c r="I16" s="527"/>
      <c r="J16" s="527"/>
      <c r="K16" s="527"/>
      <c r="L16" s="527"/>
      <c r="M16" s="527"/>
      <c r="N16" s="243"/>
      <c r="O16" s="528"/>
      <c r="P16" s="148"/>
      <c r="Q16" s="149"/>
    </row>
    <row r="17" spans="2:17" ht="19.5" customHeight="1">
      <c r="B17" s="525" t="s">
        <v>273</v>
      </c>
      <c r="C17" s="526"/>
      <c r="D17" s="527"/>
      <c r="E17" s="527"/>
      <c r="F17" s="148"/>
      <c r="G17" s="528"/>
      <c r="H17" s="527"/>
      <c r="I17" s="527"/>
      <c r="J17" s="527"/>
      <c r="K17" s="527"/>
      <c r="L17" s="527"/>
      <c r="M17" s="527"/>
      <c r="N17" s="243"/>
      <c r="O17" s="528"/>
      <c r="P17" s="148"/>
      <c r="Q17" s="149"/>
    </row>
    <row r="18" spans="2:17" ht="19.5" customHeight="1">
      <c r="B18" s="525" t="s">
        <v>273</v>
      </c>
      <c r="C18" s="526"/>
      <c r="D18" s="527"/>
      <c r="E18" s="527"/>
      <c r="F18" s="148"/>
      <c r="G18" s="528"/>
      <c r="H18" s="527"/>
      <c r="I18" s="527"/>
      <c r="J18" s="527"/>
      <c r="K18" s="527"/>
      <c r="L18" s="527"/>
      <c r="M18" s="527"/>
      <c r="N18" s="243"/>
      <c r="O18" s="528"/>
      <c r="P18" s="148"/>
      <c r="Q18" s="149"/>
    </row>
    <row r="19" spans="2:17" ht="19.5" customHeight="1">
      <c r="B19" s="525" t="s">
        <v>273</v>
      </c>
      <c r="C19" s="526"/>
      <c r="D19" s="527"/>
      <c r="E19" s="527"/>
      <c r="F19" s="148"/>
      <c r="G19" s="528"/>
      <c r="H19" s="527"/>
      <c r="I19" s="527"/>
      <c r="J19" s="527"/>
      <c r="K19" s="527"/>
      <c r="L19" s="527"/>
      <c r="M19" s="527"/>
      <c r="N19" s="243"/>
      <c r="O19" s="528"/>
      <c r="P19" s="148"/>
      <c r="Q19" s="149"/>
    </row>
    <row r="20" spans="2:17" ht="19.5" customHeight="1" thickBot="1">
      <c r="B20" s="191" t="s">
        <v>273</v>
      </c>
      <c r="C20" s="530"/>
      <c r="D20" s="531"/>
      <c r="E20" s="531"/>
      <c r="F20" s="244"/>
      <c r="G20" s="532"/>
      <c r="H20" s="531"/>
      <c r="I20" s="531"/>
      <c r="J20" s="531"/>
      <c r="K20" s="531"/>
      <c r="L20" s="531"/>
      <c r="M20" s="531"/>
      <c r="N20" s="533"/>
      <c r="O20" s="150"/>
      <c r="P20" s="150"/>
      <c r="Q20" s="151"/>
    </row>
    <row r="21" spans="2:17" ht="19.5" customHeight="1" thickBot="1">
      <c r="B21" s="1168" t="s">
        <v>275</v>
      </c>
      <c r="C21" s="1169"/>
      <c r="D21" s="1169"/>
      <c r="E21" s="1170"/>
      <c r="F21" s="534">
        <v>17729</v>
      </c>
      <c r="G21" s="535">
        <v>2079398</v>
      </c>
      <c r="H21" s="536"/>
      <c r="I21" s="537"/>
      <c r="J21" s="537"/>
      <c r="K21" s="537"/>
      <c r="L21" s="537"/>
      <c r="M21" s="538"/>
      <c r="N21" s="539">
        <v>2018582</v>
      </c>
      <c r="O21" s="540">
        <v>60816</v>
      </c>
      <c r="P21" s="534">
        <v>0</v>
      </c>
      <c r="Q21" s="535">
        <v>0</v>
      </c>
    </row>
    <row r="22" spans="2:17" ht="19.5" customHeight="1" thickBot="1">
      <c r="B22" s="1168" t="s">
        <v>276</v>
      </c>
      <c r="C22" s="1169"/>
      <c r="D22" s="1169"/>
      <c r="E22" s="1170"/>
      <c r="F22" s="712">
        <v>0</v>
      </c>
      <c r="G22" s="713">
        <v>0</v>
      </c>
      <c r="H22" s="373"/>
      <c r="I22" s="373"/>
      <c r="J22" s="373"/>
      <c r="K22" s="373"/>
      <c r="L22" s="373"/>
      <c r="M22" s="373"/>
      <c r="N22" s="373"/>
      <c r="O22" s="541"/>
      <c r="P22" s="716">
        <v>0</v>
      </c>
      <c r="Q22" s="717">
        <v>0</v>
      </c>
    </row>
    <row r="23" spans="2:17" ht="19.5" customHeight="1" thickBot="1">
      <c r="B23" s="1168" t="s">
        <v>277</v>
      </c>
      <c r="C23" s="1169"/>
      <c r="D23" s="1169"/>
      <c r="E23" s="1170"/>
      <c r="F23" s="714">
        <v>17729</v>
      </c>
      <c r="G23" s="715">
        <v>2079398</v>
      </c>
      <c r="H23" s="373"/>
      <c r="I23" s="373"/>
      <c r="J23" s="373"/>
      <c r="K23" s="373"/>
      <c r="L23" s="373"/>
      <c r="M23" s="373"/>
      <c r="N23" s="373"/>
      <c r="O23" s="541"/>
      <c r="P23" s="718">
        <v>0</v>
      </c>
      <c r="Q23" s="719">
        <v>0</v>
      </c>
    </row>
    <row r="24" spans="8:13" ht="15">
      <c r="H24" s="270"/>
      <c r="I24" s="270"/>
      <c r="J24" s="270"/>
      <c r="K24" s="270"/>
      <c r="L24" s="270"/>
      <c r="M24" s="270"/>
    </row>
    <row r="25" spans="2:13" ht="15">
      <c r="B25" s="281"/>
      <c r="C25" s="281"/>
      <c r="H25" s="270"/>
      <c r="I25" s="270"/>
      <c r="J25" s="270"/>
      <c r="K25" s="270"/>
      <c r="L25" s="270"/>
      <c r="M25" s="270"/>
    </row>
    <row r="26" spans="8:13" ht="15">
      <c r="H26" s="270"/>
      <c r="I26" s="270"/>
      <c r="J26" s="270"/>
      <c r="K26" s="270"/>
      <c r="L26" s="270"/>
      <c r="M26" s="270"/>
    </row>
    <row r="28" ht="15">
      <c r="B28" s="4" t="s">
        <v>1036</v>
      </c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43"/>
  <sheetViews>
    <sheetView showGridLines="0" zoomScalePageLayoutView="0" workbookViewId="0" topLeftCell="A7">
      <selection activeCell="C8" sqref="C8:H8"/>
    </sheetView>
  </sheetViews>
  <sheetFormatPr defaultColWidth="9.140625" defaultRowHeight="12.75"/>
  <cols>
    <col min="1" max="1" width="5.7109375" style="4" customWidth="1"/>
    <col min="2" max="2" width="12.7109375" style="4" customWidth="1"/>
    <col min="3" max="3" width="40.7109375" style="4" customWidth="1"/>
    <col min="4" max="8" width="20.7109375" style="4" customWidth="1"/>
    <col min="9" max="9" width="1.7109375" style="4" customWidth="1"/>
    <col min="10" max="10" width="12.57421875" style="4" customWidth="1"/>
    <col min="11" max="11" width="12.00390625" style="4" customWidth="1"/>
    <col min="12" max="12" width="10.8515625" style="4" customWidth="1"/>
    <col min="13" max="13" width="11.8515625" style="4" customWidth="1"/>
    <col min="14" max="14" width="12.140625" style="4" customWidth="1"/>
    <col min="15" max="15" width="13.28125" style="4" customWidth="1"/>
    <col min="16" max="16384" width="9.140625" style="4" customWidth="1"/>
  </cols>
  <sheetData>
    <row r="1" spans="7:8" ht="15.75">
      <c r="G1" s="52"/>
      <c r="H1" s="52" t="s">
        <v>356</v>
      </c>
    </row>
    <row r="2" spans="2:7" ht="15.75">
      <c r="B2" s="542"/>
      <c r="C2" s="543"/>
      <c r="D2" s="543"/>
      <c r="E2" s="543"/>
      <c r="F2" s="543"/>
      <c r="G2" s="543"/>
    </row>
    <row r="3" spans="2:8" ht="23.25" customHeight="1">
      <c r="B3" s="1185" t="s">
        <v>384</v>
      </c>
      <c r="C3" s="1185"/>
      <c r="D3" s="1185"/>
      <c r="E3" s="1185"/>
      <c r="F3" s="1185"/>
      <c r="G3" s="1185"/>
      <c r="H3" s="1185"/>
    </row>
    <row r="4" spans="2:7" ht="15.75" customHeight="1">
      <c r="B4" s="544"/>
      <c r="C4" s="544"/>
      <c r="D4" s="544"/>
      <c r="E4" s="544"/>
      <c r="F4" s="545"/>
      <c r="G4" s="545"/>
    </row>
    <row r="5" spans="2:8" ht="15.75" thickBot="1">
      <c r="B5" s="544"/>
      <c r="C5" s="544"/>
      <c r="D5" s="546"/>
      <c r="E5" s="544"/>
      <c r="F5" s="544"/>
      <c r="H5" s="547" t="s">
        <v>45</v>
      </c>
    </row>
    <row r="6" spans="2:8" ht="32.25" customHeight="1">
      <c r="B6" s="1186" t="s">
        <v>2</v>
      </c>
      <c r="C6" s="1188" t="s">
        <v>82</v>
      </c>
      <c r="D6" s="1092" t="s">
        <v>1049</v>
      </c>
      <c r="E6" s="1054" t="s">
        <v>1020</v>
      </c>
      <c r="F6" s="1054" t="s">
        <v>940</v>
      </c>
      <c r="G6" s="1054" t="s">
        <v>941</v>
      </c>
      <c r="H6" s="1056" t="s">
        <v>991</v>
      </c>
    </row>
    <row r="7" spans="2:9" ht="29.25" customHeight="1" thickBot="1">
      <c r="B7" s="1187"/>
      <c r="C7" s="1189"/>
      <c r="D7" s="1093"/>
      <c r="E7" s="1055" t="s">
        <v>378</v>
      </c>
      <c r="F7" s="1055" t="s">
        <v>379</v>
      </c>
      <c r="G7" s="1055" t="s">
        <v>380</v>
      </c>
      <c r="H7" s="1057" t="s">
        <v>381</v>
      </c>
      <c r="I7" s="270"/>
    </row>
    <row r="8" spans="1:9" ht="19.5" customHeight="1">
      <c r="A8" s="270"/>
      <c r="B8" s="548"/>
      <c r="C8" s="1179" t="s">
        <v>34</v>
      </c>
      <c r="D8" s="1179"/>
      <c r="E8" s="1179"/>
      <c r="F8" s="1179"/>
      <c r="G8" s="1179"/>
      <c r="H8" s="1180"/>
      <c r="I8" s="270"/>
    </row>
    <row r="9" spans="2:9" ht="19.5" customHeight="1">
      <c r="B9" s="367" t="s">
        <v>83</v>
      </c>
      <c r="C9" s="873" t="s">
        <v>928</v>
      </c>
      <c r="D9" s="550">
        <v>1690630</v>
      </c>
      <c r="E9" s="137"/>
      <c r="F9" s="137">
        <v>1000000</v>
      </c>
      <c r="G9" s="137">
        <v>1500000</v>
      </c>
      <c r="H9" s="138">
        <v>1800000</v>
      </c>
      <c r="I9" s="270"/>
    </row>
    <row r="10" spans="2:9" ht="19.5" customHeight="1">
      <c r="B10" s="367" t="s">
        <v>84</v>
      </c>
      <c r="C10" s="873" t="s">
        <v>929</v>
      </c>
      <c r="D10" s="550">
        <v>1297000</v>
      </c>
      <c r="E10" s="137"/>
      <c r="F10" s="137">
        <v>1600000</v>
      </c>
      <c r="G10" s="137">
        <v>1600000</v>
      </c>
      <c r="H10" s="138">
        <v>1600000</v>
      </c>
      <c r="I10" s="270"/>
    </row>
    <row r="11" spans="2:9" ht="19.5" customHeight="1">
      <c r="B11" s="367" t="s">
        <v>85</v>
      </c>
      <c r="C11" s="873" t="s">
        <v>1045</v>
      </c>
      <c r="D11" s="550"/>
      <c r="E11" s="137"/>
      <c r="F11" s="137">
        <v>15000000</v>
      </c>
      <c r="G11" s="137">
        <v>15000000</v>
      </c>
      <c r="H11" s="138">
        <v>15000000</v>
      </c>
      <c r="I11" s="270"/>
    </row>
    <row r="12" spans="2:9" ht="19.5" customHeight="1">
      <c r="B12" s="367" t="s">
        <v>86</v>
      </c>
      <c r="C12" s="873" t="s">
        <v>1046</v>
      </c>
      <c r="D12" s="550"/>
      <c r="E12" s="137">
        <v>4000000</v>
      </c>
      <c r="F12" s="137">
        <v>4000000</v>
      </c>
      <c r="G12" s="137">
        <v>4000000</v>
      </c>
      <c r="H12" s="138">
        <v>4000000</v>
      </c>
      <c r="I12" s="270"/>
    </row>
    <row r="13" spans="2:9" ht="19.5" customHeight="1">
      <c r="B13" s="367" t="s">
        <v>85</v>
      </c>
      <c r="C13" s="873" t="s">
        <v>1041</v>
      </c>
      <c r="D13" s="550">
        <v>7900000</v>
      </c>
      <c r="E13" s="137"/>
      <c r="F13" s="137"/>
      <c r="G13" s="137"/>
      <c r="H13" s="138"/>
      <c r="I13" s="270"/>
    </row>
    <row r="14" spans="2:9" ht="19.5" customHeight="1">
      <c r="B14" s="367" t="s">
        <v>86</v>
      </c>
      <c r="C14" s="871" t="s">
        <v>1042</v>
      </c>
      <c r="D14" s="872">
        <v>241900</v>
      </c>
      <c r="E14" s="137"/>
      <c r="F14" s="137"/>
      <c r="G14" s="137"/>
      <c r="H14" s="138"/>
      <c r="I14" s="270"/>
    </row>
    <row r="15" spans="2:9" ht="19.5" customHeight="1">
      <c r="B15" s="367" t="s">
        <v>87</v>
      </c>
      <c r="C15" s="871" t="s">
        <v>1043</v>
      </c>
      <c r="D15" s="872">
        <v>1647000</v>
      </c>
      <c r="E15" s="137"/>
      <c r="F15" s="137"/>
      <c r="G15" s="137"/>
      <c r="H15" s="138"/>
      <c r="I15" s="270"/>
    </row>
    <row r="16" spans="2:9" ht="19.5" customHeight="1">
      <c r="B16" s="367" t="s">
        <v>88</v>
      </c>
      <c r="C16" s="873" t="s">
        <v>1044</v>
      </c>
      <c r="D16" s="872">
        <v>142500</v>
      </c>
      <c r="E16" s="137"/>
      <c r="F16" s="137"/>
      <c r="G16" s="137"/>
      <c r="H16" s="138"/>
      <c r="I16" s="270"/>
    </row>
    <row r="17" spans="2:9" ht="19.5" customHeight="1">
      <c r="B17" s="367" t="s">
        <v>89</v>
      </c>
      <c r="C17" s="871" t="s">
        <v>23</v>
      </c>
      <c r="D17" s="872">
        <v>15776030</v>
      </c>
      <c r="E17" s="137">
        <v>8500000</v>
      </c>
      <c r="F17" s="137">
        <v>12600000</v>
      </c>
      <c r="G17" s="137">
        <v>17800000</v>
      </c>
      <c r="H17" s="138">
        <v>19500000</v>
      </c>
      <c r="I17" s="270"/>
    </row>
    <row r="18" spans="2:9" ht="19.5" customHeight="1">
      <c r="B18" s="367" t="s">
        <v>90</v>
      </c>
      <c r="C18" s="871" t="s">
        <v>921</v>
      </c>
      <c r="D18" s="872">
        <v>10656736</v>
      </c>
      <c r="E18" s="137">
        <v>4500000</v>
      </c>
      <c r="F18" s="137">
        <v>6800000</v>
      </c>
      <c r="G18" s="137">
        <v>9800000</v>
      </c>
      <c r="H18" s="138">
        <v>12500000</v>
      </c>
      <c r="I18" s="270"/>
    </row>
    <row r="19" spans="2:9" ht="19.5" customHeight="1">
      <c r="B19" s="552" t="s">
        <v>49</v>
      </c>
      <c r="C19" s="875" t="s">
        <v>922</v>
      </c>
      <c r="D19" s="874">
        <v>1941597</v>
      </c>
      <c r="E19" s="236">
        <v>500000</v>
      </c>
      <c r="F19" s="236">
        <v>1000000</v>
      </c>
      <c r="G19" s="236">
        <v>2000000</v>
      </c>
      <c r="H19" s="237">
        <v>4000000</v>
      </c>
      <c r="I19" s="270"/>
    </row>
    <row r="20" spans="2:9" ht="19.5" customHeight="1">
      <c r="B20" s="552" t="s">
        <v>920</v>
      </c>
      <c r="C20" s="870" t="s">
        <v>927</v>
      </c>
      <c r="D20" s="554">
        <v>2964389</v>
      </c>
      <c r="E20" s="236"/>
      <c r="F20" s="236">
        <v>2000000</v>
      </c>
      <c r="G20" s="236">
        <v>4000000</v>
      </c>
      <c r="H20" s="237">
        <v>4000000</v>
      </c>
      <c r="I20" s="270"/>
    </row>
    <row r="21" spans="2:9" ht="19.5" customHeight="1" thickBot="1">
      <c r="B21" s="552" t="s">
        <v>344</v>
      </c>
      <c r="C21" s="553"/>
      <c r="D21" s="554"/>
      <c r="E21" s="236"/>
      <c r="F21" s="236"/>
      <c r="G21" s="236"/>
      <c r="H21" s="237"/>
      <c r="I21" s="270"/>
    </row>
    <row r="22" spans="2:9" ht="19.5" customHeight="1" thickBot="1">
      <c r="B22" s="573"/>
      <c r="C22" s="574" t="s">
        <v>280</v>
      </c>
      <c r="D22" s="575">
        <v>44257782</v>
      </c>
      <c r="E22" s="580">
        <v>17500000</v>
      </c>
      <c r="F22" s="580">
        <v>44000000</v>
      </c>
      <c r="G22" s="580">
        <v>55700000</v>
      </c>
      <c r="H22" s="582">
        <v>62400000</v>
      </c>
      <c r="I22" s="270"/>
    </row>
    <row r="23" spans="1:9" ht="19.5" customHeight="1">
      <c r="A23" s="270"/>
      <c r="B23" s="555"/>
      <c r="C23" s="1181" t="s">
        <v>35</v>
      </c>
      <c r="D23" s="1181"/>
      <c r="E23" s="1181"/>
      <c r="F23" s="1181"/>
      <c r="G23" s="1181"/>
      <c r="H23" s="1182"/>
      <c r="I23" s="270"/>
    </row>
    <row r="24" spans="1:9" ht="19.5" customHeight="1">
      <c r="A24" s="270"/>
      <c r="B24" s="367" t="s">
        <v>66</v>
      </c>
      <c r="C24" s="873" t="s">
        <v>23</v>
      </c>
      <c r="D24" s="872">
        <v>23112390</v>
      </c>
      <c r="E24" s="137" t="s">
        <v>1047</v>
      </c>
      <c r="F24" s="137">
        <v>6500000</v>
      </c>
      <c r="G24" s="137">
        <v>7500000</v>
      </c>
      <c r="H24" s="138">
        <v>10500000</v>
      </c>
      <c r="I24" s="270"/>
    </row>
    <row r="25" spans="2:9" ht="19.5" customHeight="1">
      <c r="B25" s="367" t="s">
        <v>69</v>
      </c>
      <c r="C25" s="873" t="s">
        <v>923</v>
      </c>
      <c r="D25" s="872">
        <v>6631816</v>
      </c>
      <c r="E25" s="137"/>
      <c r="F25" s="137"/>
      <c r="G25" s="137"/>
      <c r="H25" s="138">
        <v>3000000</v>
      </c>
      <c r="I25" s="270"/>
    </row>
    <row r="26" spans="2:9" ht="24" customHeight="1">
      <c r="B26" s="367" t="s">
        <v>70</v>
      </c>
      <c r="C26" s="873" t="s">
        <v>1048</v>
      </c>
      <c r="D26" s="872">
        <v>2745570</v>
      </c>
      <c r="E26" s="137"/>
      <c r="F26" s="137">
        <v>3000000</v>
      </c>
      <c r="G26" s="137">
        <v>3000000</v>
      </c>
      <c r="H26" s="138">
        <v>3000000</v>
      </c>
      <c r="I26" s="270"/>
    </row>
    <row r="27" spans="2:9" ht="19.5" customHeight="1">
      <c r="B27" s="367" t="s">
        <v>74</v>
      </c>
      <c r="C27" s="871" t="s">
        <v>924</v>
      </c>
      <c r="D27" s="872">
        <v>1462231</v>
      </c>
      <c r="E27" s="137">
        <v>300000</v>
      </c>
      <c r="F27" s="137">
        <v>600000</v>
      </c>
      <c r="G27" s="137">
        <v>1000000</v>
      </c>
      <c r="H27" s="138">
        <v>1800000</v>
      </c>
      <c r="I27" s="270"/>
    </row>
    <row r="28" spans="2:9" ht="19.5" customHeight="1">
      <c r="B28" s="367" t="s">
        <v>75</v>
      </c>
      <c r="C28" s="871" t="s">
        <v>925</v>
      </c>
      <c r="D28" s="872">
        <v>1184222</v>
      </c>
      <c r="E28" s="137">
        <v>200000</v>
      </c>
      <c r="F28" s="137">
        <v>450000</v>
      </c>
      <c r="G28" s="137">
        <v>700000</v>
      </c>
      <c r="H28" s="138">
        <v>950000</v>
      </c>
      <c r="I28" s="270"/>
    </row>
    <row r="29" spans="2:9" ht="19.5" customHeight="1">
      <c r="B29" s="367" t="s">
        <v>76</v>
      </c>
      <c r="C29" s="873" t="s">
        <v>930</v>
      </c>
      <c r="D29" s="550">
        <v>15103382</v>
      </c>
      <c r="E29" s="137">
        <v>3000000</v>
      </c>
      <c r="F29" s="137">
        <v>6000000</v>
      </c>
      <c r="G29" s="137">
        <v>9000000</v>
      </c>
      <c r="H29" s="138">
        <v>13000000</v>
      </c>
      <c r="I29" s="270"/>
    </row>
    <row r="30" spans="2:9" ht="19.5" customHeight="1">
      <c r="B30" s="367" t="s">
        <v>77</v>
      </c>
      <c r="C30" s="551"/>
      <c r="D30" s="550"/>
      <c r="E30" s="137"/>
      <c r="F30" s="137"/>
      <c r="G30" s="137"/>
      <c r="H30" s="138"/>
      <c r="I30" s="270"/>
    </row>
    <row r="31" spans="2:9" ht="19.5" customHeight="1">
      <c r="B31" s="367" t="s">
        <v>122</v>
      </c>
      <c r="C31" s="551"/>
      <c r="D31" s="550"/>
      <c r="E31" s="137"/>
      <c r="F31" s="137"/>
      <c r="G31" s="137"/>
      <c r="H31" s="138"/>
      <c r="I31" s="270"/>
    </row>
    <row r="32" spans="2:9" ht="19.5" customHeight="1">
      <c r="B32" s="367" t="s">
        <v>78</v>
      </c>
      <c r="C32" s="549"/>
      <c r="D32" s="550"/>
      <c r="E32" s="137"/>
      <c r="F32" s="137"/>
      <c r="G32" s="137"/>
      <c r="H32" s="138"/>
      <c r="I32" s="270"/>
    </row>
    <row r="33" spans="2:9" ht="19.5" customHeight="1" thickBot="1">
      <c r="B33" s="381" t="s">
        <v>344</v>
      </c>
      <c r="C33" s="556"/>
      <c r="D33" s="557"/>
      <c r="E33" s="139"/>
      <c r="F33" s="139"/>
      <c r="G33" s="139"/>
      <c r="H33" s="140"/>
      <c r="I33" s="270"/>
    </row>
    <row r="34" spans="2:9" ht="19.5" customHeight="1" thickBot="1">
      <c r="B34" s="573"/>
      <c r="C34" s="576" t="s">
        <v>278</v>
      </c>
      <c r="D34" s="577">
        <v>50239611</v>
      </c>
      <c r="E34" s="580">
        <v>6700000</v>
      </c>
      <c r="F34" s="580">
        <v>16550000</v>
      </c>
      <c r="G34" s="580">
        <v>21200000</v>
      </c>
      <c r="H34" s="582">
        <v>32250000</v>
      </c>
      <c r="I34" s="270"/>
    </row>
    <row r="35" spans="2:14" ht="19.5" customHeight="1">
      <c r="B35" s="558"/>
      <c r="C35" s="559" t="s">
        <v>36</v>
      </c>
      <c r="D35" s="559"/>
      <c r="E35" s="560"/>
      <c r="F35" s="560"/>
      <c r="G35" s="560"/>
      <c r="H35" s="561"/>
      <c r="I35" s="270"/>
      <c r="J35" s="270"/>
      <c r="K35" s="270"/>
      <c r="L35" s="270"/>
      <c r="M35" s="270"/>
      <c r="N35" s="270"/>
    </row>
    <row r="36" spans="1:8" ht="19.5" customHeight="1">
      <c r="A36" s="516"/>
      <c r="B36" s="552" t="s">
        <v>66</v>
      </c>
      <c r="C36" s="876" t="s">
        <v>926</v>
      </c>
      <c r="D36" s="872">
        <v>0</v>
      </c>
      <c r="E36" s="137">
        <v>1000000</v>
      </c>
      <c r="F36" s="137">
        <v>1500000</v>
      </c>
      <c r="G36" s="137">
        <v>3000000</v>
      </c>
      <c r="H36" s="138">
        <v>3000000</v>
      </c>
    </row>
    <row r="37" spans="1:8" ht="19.5" customHeight="1">
      <c r="A37" s="516"/>
      <c r="B37" s="563" t="s">
        <v>69</v>
      </c>
      <c r="C37" s="562"/>
      <c r="D37" s="564"/>
      <c r="E37" s="137"/>
      <c r="F37" s="137"/>
      <c r="G37" s="565"/>
      <c r="H37" s="566"/>
    </row>
    <row r="38" spans="1:8" ht="19.5" customHeight="1" thickBot="1">
      <c r="A38" s="516"/>
      <c r="B38" s="563" t="s">
        <v>344</v>
      </c>
      <c r="C38" s="556"/>
      <c r="D38" s="567"/>
      <c r="E38" s="139"/>
      <c r="F38" s="568"/>
      <c r="G38" s="139"/>
      <c r="H38" s="140"/>
    </row>
    <row r="39" spans="1:9" ht="19.5" customHeight="1" thickBot="1">
      <c r="A39" s="516"/>
      <c r="B39" s="573"/>
      <c r="C39" s="578" t="s">
        <v>279</v>
      </c>
      <c r="D39" s="575">
        <v>0</v>
      </c>
      <c r="E39" s="581">
        <v>1000000</v>
      </c>
      <c r="F39" s="579">
        <v>1500000</v>
      </c>
      <c r="G39" s="581">
        <v>3000000</v>
      </c>
      <c r="H39" s="582">
        <v>3000000</v>
      </c>
      <c r="I39" s="270"/>
    </row>
    <row r="40" spans="1:9" ht="19.5" customHeight="1" thickBot="1">
      <c r="A40" s="270"/>
      <c r="B40" s="1183" t="s">
        <v>348</v>
      </c>
      <c r="C40" s="1184"/>
      <c r="D40" s="575">
        <v>94497393</v>
      </c>
      <c r="E40" s="580">
        <v>25200000</v>
      </c>
      <c r="F40" s="580">
        <v>62050000</v>
      </c>
      <c r="G40" s="581">
        <v>79900000</v>
      </c>
      <c r="H40" s="515">
        <v>97650000</v>
      </c>
      <c r="I40" s="270"/>
    </row>
    <row r="41" spans="2:7" ht="15.75">
      <c r="B41" s="331"/>
      <c r="D41" s="569"/>
      <c r="E41" s="570"/>
      <c r="F41" s="570"/>
      <c r="G41" s="570"/>
    </row>
    <row r="42" spans="2:7" ht="15.75">
      <c r="B42" s="571"/>
      <c r="C42" s="572"/>
      <c r="D42" s="569"/>
      <c r="E42" s="570"/>
      <c r="F42" s="570"/>
      <c r="G42" s="570"/>
    </row>
    <row r="43" ht="15.75">
      <c r="B43" s="249"/>
    </row>
  </sheetData>
  <sheetProtection/>
  <mergeCells count="11">
    <mergeCell ref="G6:G7"/>
    <mergeCell ref="C8:H8"/>
    <mergeCell ref="C23:H23"/>
    <mergeCell ref="B40:C40"/>
    <mergeCell ref="B3:H3"/>
    <mergeCell ref="B6:B7"/>
    <mergeCell ref="C6:C7"/>
    <mergeCell ref="D6:D7"/>
    <mergeCell ref="E6:E7"/>
    <mergeCell ref="F6:F7"/>
    <mergeCell ref="H6:H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B24:B3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41"/>
  <sheetViews>
    <sheetView showGridLines="0" zoomScale="85" zoomScaleNormal="85" zoomScalePageLayoutView="0" workbookViewId="0" topLeftCell="A1">
      <selection activeCell="B3" sqref="B3:O3"/>
    </sheetView>
  </sheetViews>
  <sheetFormatPr defaultColWidth="9.140625" defaultRowHeight="12.75"/>
  <cols>
    <col min="1" max="1" width="4.421875" style="5" customWidth="1"/>
    <col min="2" max="2" width="12.140625" style="5" customWidth="1"/>
    <col min="3" max="3" width="44.421875" style="5" customWidth="1"/>
    <col min="4" max="5" width="17.57421875" style="5" customWidth="1"/>
    <col min="6" max="6" width="17.8515625" style="5" customWidth="1"/>
    <col min="7" max="7" width="17.7109375" style="5" customWidth="1"/>
    <col min="8" max="8" width="41.7109375" style="5" customWidth="1"/>
    <col min="9" max="15" width="23.7109375" style="5" customWidth="1"/>
    <col min="16" max="16" width="3.00390625" style="5" customWidth="1"/>
    <col min="17" max="16384" width="9.140625" style="5" customWidth="1"/>
  </cols>
  <sheetData>
    <row r="1" spans="2:15" s="6" customFormat="1" ht="15.75"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4" t="s">
        <v>791</v>
      </c>
    </row>
    <row r="2" spans="2:15" s="6" customFormat="1" ht="15"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</row>
    <row r="3" spans="2:15" s="6" customFormat="1" ht="18">
      <c r="B3" s="1200" t="s">
        <v>385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</row>
    <row r="4" spans="2:15" s="6" customFormat="1" ht="15" customHeight="1">
      <c r="B4" s="583"/>
      <c r="C4" s="277"/>
      <c r="D4" s="584"/>
      <c r="E4" s="584"/>
      <c r="F4" s="584"/>
      <c r="G4" s="584"/>
      <c r="H4" s="583"/>
      <c r="I4" s="583"/>
      <c r="J4" s="583"/>
      <c r="K4" s="583"/>
      <c r="L4" s="583"/>
      <c r="M4" s="583"/>
      <c r="N4" s="583"/>
      <c r="O4" s="583"/>
    </row>
    <row r="5" spans="2:15" s="6" customFormat="1" ht="16.5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5"/>
      <c r="O5" s="622" t="s">
        <v>197</v>
      </c>
    </row>
    <row r="6" spans="2:15" s="6" customFormat="1" ht="32.25" customHeight="1" thickBot="1">
      <c r="B6" s="1201" t="s">
        <v>2</v>
      </c>
      <c r="C6" s="1203" t="s">
        <v>386</v>
      </c>
      <c r="D6" s="1203" t="s">
        <v>71</v>
      </c>
      <c r="E6" s="1203" t="s">
        <v>72</v>
      </c>
      <c r="F6" s="1203" t="s">
        <v>73</v>
      </c>
      <c r="G6" s="1203" t="s">
        <v>795</v>
      </c>
      <c r="H6" s="1205" t="s">
        <v>249</v>
      </c>
      <c r="I6" s="1203" t="s">
        <v>250</v>
      </c>
      <c r="J6" s="1207" t="s">
        <v>719</v>
      </c>
      <c r="K6" s="1208"/>
      <c r="L6" s="1208"/>
      <c r="M6" s="1209"/>
      <c r="N6" s="1203" t="s">
        <v>793</v>
      </c>
      <c r="O6" s="1210" t="s">
        <v>794</v>
      </c>
    </row>
    <row r="7" spans="2:15" s="6" customFormat="1" ht="62.25" customHeight="1" thickBot="1">
      <c r="B7" s="1202"/>
      <c r="C7" s="1204"/>
      <c r="D7" s="1204"/>
      <c r="E7" s="1204"/>
      <c r="F7" s="1204"/>
      <c r="G7" s="1204"/>
      <c r="H7" s="1206"/>
      <c r="I7" s="1204"/>
      <c r="J7" s="621" t="s">
        <v>774</v>
      </c>
      <c r="K7" s="621" t="s">
        <v>762</v>
      </c>
      <c r="L7" s="621" t="s">
        <v>763</v>
      </c>
      <c r="M7" s="621" t="s">
        <v>773</v>
      </c>
      <c r="N7" s="1204"/>
      <c r="O7" s="1211"/>
    </row>
    <row r="8" spans="2:15" ht="16.5" customHeight="1">
      <c r="B8" s="1191">
        <v>1</v>
      </c>
      <c r="C8" s="1194"/>
      <c r="D8" s="1197"/>
      <c r="E8" s="1197"/>
      <c r="F8" s="1197"/>
      <c r="G8" s="1197"/>
      <c r="H8" s="586" t="s">
        <v>67</v>
      </c>
      <c r="I8" s="587"/>
      <c r="J8" s="588"/>
      <c r="K8" s="588"/>
      <c r="L8" s="588"/>
      <c r="M8" s="588"/>
      <c r="N8" s="588"/>
      <c r="O8" s="589"/>
    </row>
    <row r="9" spans="2:15" ht="16.5" customHeight="1">
      <c r="B9" s="1192"/>
      <c r="C9" s="1195"/>
      <c r="D9" s="1198"/>
      <c r="E9" s="1198"/>
      <c r="F9" s="1198"/>
      <c r="G9" s="1198"/>
      <c r="H9" s="590" t="s">
        <v>68</v>
      </c>
      <c r="I9" s="591"/>
      <c r="J9" s="592"/>
      <c r="K9" s="592"/>
      <c r="L9" s="592"/>
      <c r="M9" s="592"/>
      <c r="N9" s="592"/>
      <c r="O9" s="593"/>
    </row>
    <row r="10" spans="2:15" ht="16.5" customHeight="1">
      <c r="B10" s="1192"/>
      <c r="C10" s="1195"/>
      <c r="D10" s="1198"/>
      <c r="E10" s="1198"/>
      <c r="F10" s="1198"/>
      <c r="G10" s="1198"/>
      <c r="H10" s="590" t="s">
        <v>355</v>
      </c>
      <c r="I10" s="591"/>
      <c r="J10" s="592"/>
      <c r="K10" s="592"/>
      <c r="L10" s="592"/>
      <c r="M10" s="592"/>
      <c r="N10" s="592"/>
      <c r="O10" s="593"/>
    </row>
    <row r="11" spans="2:16" ht="16.5" customHeight="1" thickBot="1">
      <c r="B11" s="1192"/>
      <c r="C11" s="1195"/>
      <c r="D11" s="1198"/>
      <c r="E11" s="1198"/>
      <c r="F11" s="1198"/>
      <c r="G11" s="1198"/>
      <c r="H11" s="594" t="s">
        <v>23</v>
      </c>
      <c r="I11" s="595"/>
      <c r="J11" s="596"/>
      <c r="K11" s="596"/>
      <c r="L11" s="596"/>
      <c r="M11" s="596"/>
      <c r="N11" s="596"/>
      <c r="O11" s="597"/>
      <c r="P11" s="14"/>
    </row>
    <row r="12" spans="2:16" ht="16.5" customHeight="1" thickBot="1">
      <c r="B12" s="1193"/>
      <c r="C12" s="1196"/>
      <c r="D12" s="1199"/>
      <c r="E12" s="1199"/>
      <c r="F12" s="1199"/>
      <c r="G12" s="1199"/>
      <c r="H12" s="623" t="s">
        <v>248</v>
      </c>
      <c r="I12" s="624"/>
      <c r="J12" s="625"/>
      <c r="K12" s="625"/>
      <c r="L12" s="625"/>
      <c r="M12" s="625"/>
      <c r="N12" s="625"/>
      <c r="O12" s="626"/>
      <c r="P12" s="14"/>
    </row>
    <row r="13" spans="2:15" ht="16.5" customHeight="1">
      <c r="B13" s="1191">
        <v>2</v>
      </c>
      <c r="C13" s="1194"/>
      <c r="D13" s="1197"/>
      <c r="E13" s="1197"/>
      <c r="F13" s="1197"/>
      <c r="G13" s="1197"/>
      <c r="H13" s="601" t="s">
        <v>67</v>
      </c>
      <c r="I13" s="602"/>
      <c r="J13" s="603"/>
      <c r="K13" s="603"/>
      <c r="L13" s="603"/>
      <c r="M13" s="603"/>
      <c r="N13" s="603"/>
      <c r="O13" s="604"/>
    </row>
    <row r="14" spans="2:15" ht="16.5" customHeight="1">
      <c r="B14" s="1192"/>
      <c r="C14" s="1195"/>
      <c r="D14" s="1198"/>
      <c r="E14" s="1198"/>
      <c r="F14" s="1198"/>
      <c r="G14" s="1198"/>
      <c r="H14" s="590" t="s">
        <v>68</v>
      </c>
      <c r="I14" s="591"/>
      <c r="J14" s="592"/>
      <c r="K14" s="592"/>
      <c r="L14" s="592"/>
      <c r="M14" s="592"/>
      <c r="N14" s="592"/>
      <c r="O14" s="593"/>
    </row>
    <row r="15" spans="2:15" ht="16.5" customHeight="1">
      <c r="B15" s="1192"/>
      <c r="C15" s="1195"/>
      <c r="D15" s="1198"/>
      <c r="E15" s="1198"/>
      <c r="F15" s="1198"/>
      <c r="G15" s="1198"/>
      <c r="H15" s="590" t="s">
        <v>355</v>
      </c>
      <c r="I15" s="591"/>
      <c r="J15" s="592"/>
      <c r="K15" s="592"/>
      <c r="L15" s="592"/>
      <c r="M15" s="592"/>
      <c r="N15" s="592"/>
      <c r="O15" s="593"/>
    </row>
    <row r="16" spans="2:15" ht="16.5" customHeight="1" thickBot="1">
      <c r="B16" s="1192"/>
      <c r="C16" s="1195"/>
      <c r="D16" s="1198"/>
      <c r="E16" s="1198"/>
      <c r="F16" s="1198"/>
      <c r="G16" s="1198"/>
      <c r="H16" s="594" t="s">
        <v>23</v>
      </c>
      <c r="I16" s="595"/>
      <c r="J16" s="596"/>
      <c r="K16" s="596"/>
      <c r="L16" s="596"/>
      <c r="M16" s="596"/>
      <c r="N16" s="596"/>
      <c r="O16" s="597"/>
    </row>
    <row r="17" spans="2:16" ht="16.5" customHeight="1" thickBot="1">
      <c r="B17" s="1193"/>
      <c r="C17" s="1196"/>
      <c r="D17" s="1199"/>
      <c r="E17" s="1199"/>
      <c r="F17" s="1199"/>
      <c r="G17" s="1199"/>
      <c r="H17" s="623" t="s">
        <v>248</v>
      </c>
      <c r="I17" s="627"/>
      <c r="J17" s="628"/>
      <c r="K17" s="628"/>
      <c r="L17" s="625"/>
      <c r="M17" s="625"/>
      <c r="N17" s="625"/>
      <c r="O17" s="626"/>
      <c r="P17" s="14"/>
    </row>
    <row r="18" spans="2:15" ht="16.5" customHeight="1">
      <c r="B18" s="1191">
        <v>3</v>
      </c>
      <c r="C18" s="1194"/>
      <c r="D18" s="1197"/>
      <c r="E18" s="1197"/>
      <c r="F18" s="1197"/>
      <c r="G18" s="1197"/>
      <c r="H18" s="586" t="s">
        <v>67</v>
      </c>
      <c r="I18" s="587"/>
      <c r="J18" s="588"/>
      <c r="K18" s="588"/>
      <c r="L18" s="588"/>
      <c r="M18" s="588"/>
      <c r="N18" s="588"/>
      <c r="O18" s="589"/>
    </row>
    <row r="19" spans="2:15" ht="16.5" customHeight="1">
      <c r="B19" s="1192"/>
      <c r="C19" s="1195"/>
      <c r="D19" s="1198"/>
      <c r="E19" s="1198"/>
      <c r="F19" s="1198"/>
      <c r="G19" s="1198"/>
      <c r="H19" s="590" t="s">
        <v>68</v>
      </c>
      <c r="I19" s="591"/>
      <c r="J19" s="592"/>
      <c r="K19" s="592"/>
      <c r="L19" s="592"/>
      <c r="M19" s="592"/>
      <c r="N19" s="592"/>
      <c r="O19" s="593"/>
    </row>
    <row r="20" spans="2:15" ht="16.5" customHeight="1">
      <c r="B20" s="1192"/>
      <c r="C20" s="1195"/>
      <c r="D20" s="1198"/>
      <c r="E20" s="1198"/>
      <c r="F20" s="1198"/>
      <c r="G20" s="1198"/>
      <c r="H20" s="590" t="s">
        <v>355</v>
      </c>
      <c r="I20" s="591"/>
      <c r="J20" s="592"/>
      <c r="K20" s="592"/>
      <c r="L20" s="592"/>
      <c r="M20" s="592"/>
      <c r="N20" s="592"/>
      <c r="O20" s="593"/>
    </row>
    <row r="21" spans="2:15" ht="16.5" customHeight="1" thickBot="1">
      <c r="B21" s="1192"/>
      <c r="C21" s="1195"/>
      <c r="D21" s="1198"/>
      <c r="E21" s="1198"/>
      <c r="F21" s="1198"/>
      <c r="G21" s="1198"/>
      <c r="H21" s="605" t="s">
        <v>23</v>
      </c>
      <c r="I21" s="598"/>
      <c r="J21" s="599"/>
      <c r="K21" s="599"/>
      <c r="L21" s="599"/>
      <c r="M21" s="599"/>
      <c r="N21" s="599"/>
      <c r="O21" s="600"/>
    </row>
    <row r="22" spans="2:16" ht="16.5" customHeight="1" thickBot="1">
      <c r="B22" s="1193"/>
      <c r="C22" s="1196"/>
      <c r="D22" s="1199"/>
      <c r="E22" s="1199"/>
      <c r="F22" s="1199"/>
      <c r="G22" s="1199"/>
      <c r="H22" s="623" t="s">
        <v>248</v>
      </c>
      <c r="I22" s="627"/>
      <c r="J22" s="628"/>
      <c r="K22" s="628"/>
      <c r="L22" s="625"/>
      <c r="M22" s="625"/>
      <c r="N22" s="625"/>
      <c r="O22" s="626"/>
      <c r="P22" s="14"/>
    </row>
    <row r="23" spans="2:15" ht="16.5" customHeight="1">
      <c r="B23" s="1191">
        <v>4</v>
      </c>
      <c r="C23" s="1194"/>
      <c r="D23" s="1197"/>
      <c r="E23" s="1197"/>
      <c r="F23" s="1197"/>
      <c r="G23" s="1197"/>
      <c r="H23" s="601" t="s">
        <v>67</v>
      </c>
      <c r="I23" s="602"/>
      <c r="J23" s="603"/>
      <c r="K23" s="603"/>
      <c r="L23" s="603"/>
      <c r="M23" s="603"/>
      <c r="N23" s="603"/>
      <c r="O23" s="604"/>
    </row>
    <row r="24" spans="2:15" ht="16.5" customHeight="1">
      <c r="B24" s="1192"/>
      <c r="C24" s="1195"/>
      <c r="D24" s="1198"/>
      <c r="E24" s="1198"/>
      <c r="F24" s="1198"/>
      <c r="G24" s="1198"/>
      <c r="H24" s="590" t="s">
        <v>68</v>
      </c>
      <c r="I24" s="591"/>
      <c r="J24" s="592"/>
      <c r="K24" s="592"/>
      <c r="L24" s="592"/>
      <c r="M24" s="592"/>
      <c r="N24" s="592"/>
      <c r="O24" s="593"/>
    </row>
    <row r="25" spans="2:15" ht="16.5" customHeight="1">
      <c r="B25" s="1192"/>
      <c r="C25" s="1195"/>
      <c r="D25" s="1198"/>
      <c r="E25" s="1198"/>
      <c r="F25" s="1198"/>
      <c r="G25" s="1198"/>
      <c r="H25" s="606" t="s">
        <v>355</v>
      </c>
      <c r="I25" s="607"/>
      <c r="J25" s="608"/>
      <c r="K25" s="608"/>
      <c r="L25" s="608"/>
      <c r="M25" s="608"/>
      <c r="N25" s="608"/>
      <c r="O25" s="609"/>
    </row>
    <row r="26" spans="2:16" ht="16.5" customHeight="1" thickBot="1">
      <c r="B26" s="1192"/>
      <c r="C26" s="1195"/>
      <c r="D26" s="1198"/>
      <c r="E26" s="1198"/>
      <c r="F26" s="1198"/>
      <c r="G26" s="1198"/>
      <c r="H26" s="594" t="s">
        <v>23</v>
      </c>
      <c r="I26" s="595"/>
      <c r="J26" s="596"/>
      <c r="K26" s="596"/>
      <c r="L26" s="596"/>
      <c r="M26" s="596"/>
      <c r="N26" s="596"/>
      <c r="O26" s="597"/>
      <c r="P26" s="14"/>
    </row>
    <row r="27" spans="2:16" ht="16.5" customHeight="1" thickBot="1">
      <c r="B27" s="1193"/>
      <c r="C27" s="1196"/>
      <c r="D27" s="1199"/>
      <c r="E27" s="1199"/>
      <c r="F27" s="1199"/>
      <c r="G27" s="1199"/>
      <c r="H27" s="623" t="s">
        <v>248</v>
      </c>
      <c r="I27" s="627"/>
      <c r="J27" s="628"/>
      <c r="K27" s="628"/>
      <c r="L27" s="625"/>
      <c r="M27" s="625"/>
      <c r="N27" s="625"/>
      <c r="O27" s="626"/>
      <c r="P27" s="14"/>
    </row>
    <row r="28" spans="1:15" ht="16.5" customHeight="1">
      <c r="A28" s="15"/>
      <c r="B28" s="1191">
        <v>5</v>
      </c>
      <c r="C28" s="1194"/>
      <c r="D28" s="1197"/>
      <c r="E28" s="1197"/>
      <c r="F28" s="1197"/>
      <c r="G28" s="1197"/>
      <c r="H28" s="586" t="s">
        <v>67</v>
      </c>
      <c r="I28" s="587"/>
      <c r="J28" s="588"/>
      <c r="K28" s="588"/>
      <c r="L28" s="588"/>
      <c r="M28" s="588"/>
      <c r="N28" s="588"/>
      <c r="O28" s="589"/>
    </row>
    <row r="29" spans="1:15" ht="16.5" customHeight="1">
      <c r="A29" s="15"/>
      <c r="B29" s="1192"/>
      <c r="C29" s="1195"/>
      <c r="D29" s="1198"/>
      <c r="E29" s="1198"/>
      <c r="F29" s="1198"/>
      <c r="G29" s="1198"/>
      <c r="H29" s="590" t="s">
        <v>68</v>
      </c>
      <c r="I29" s="591"/>
      <c r="J29" s="592"/>
      <c r="K29" s="592"/>
      <c r="L29" s="592"/>
      <c r="M29" s="592"/>
      <c r="N29" s="592"/>
      <c r="O29" s="593"/>
    </row>
    <row r="30" spans="1:15" ht="16.5" customHeight="1">
      <c r="A30" s="15"/>
      <c r="B30" s="1192"/>
      <c r="C30" s="1195"/>
      <c r="D30" s="1198"/>
      <c r="E30" s="1198"/>
      <c r="F30" s="1198"/>
      <c r="G30" s="1198"/>
      <c r="H30" s="590" t="s">
        <v>355</v>
      </c>
      <c r="I30" s="591"/>
      <c r="J30" s="592"/>
      <c r="K30" s="592"/>
      <c r="L30" s="610"/>
      <c r="M30" s="592"/>
      <c r="N30" s="610"/>
      <c r="O30" s="593"/>
    </row>
    <row r="31" spans="1:15" ht="16.5" customHeight="1" thickBot="1">
      <c r="A31" s="15"/>
      <c r="B31" s="1192"/>
      <c r="C31" s="1195"/>
      <c r="D31" s="1198"/>
      <c r="E31" s="1198"/>
      <c r="F31" s="1198"/>
      <c r="G31" s="1198"/>
      <c r="H31" s="611" t="s">
        <v>23</v>
      </c>
      <c r="I31" s="612"/>
      <c r="J31" s="596"/>
      <c r="K31" s="596"/>
      <c r="L31" s="596"/>
      <c r="M31" s="596"/>
      <c r="N31" s="613"/>
      <c r="O31" s="597"/>
    </row>
    <row r="32" spans="1:256" s="157" customFormat="1" ht="16.5" customHeight="1" thickBot="1">
      <c r="A32" s="15"/>
      <c r="B32" s="1193"/>
      <c r="C32" s="1196"/>
      <c r="D32" s="1199"/>
      <c r="E32" s="1199"/>
      <c r="F32" s="1199"/>
      <c r="G32" s="1199"/>
      <c r="H32" s="629" t="s">
        <v>248</v>
      </c>
      <c r="I32" s="627"/>
      <c r="J32" s="628"/>
      <c r="K32" s="628"/>
      <c r="L32" s="625"/>
      <c r="M32" s="625"/>
      <c r="N32" s="630"/>
      <c r="O32" s="631"/>
      <c r="P32" s="1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57" customFormat="1" ht="38.25" customHeight="1" thickBot="1">
      <c r="A33" s="15"/>
      <c r="B33" s="1190" t="s">
        <v>387</v>
      </c>
      <c r="C33" s="1190"/>
      <c r="D33" s="1190"/>
      <c r="E33" s="1190"/>
      <c r="F33" s="617"/>
      <c r="G33" s="618"/>
      <c r="H33" s="614"/>
      <c r="I33" s="619"/>
      <c r="J33" s="619"/>
      <c r="K33" s="619"/>
      <c r="L33" s="619"/>
      <c r="M33" s="619"/>
      <c r="N33" s="619"/>
      <c r="O33" s="62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57" customFormat="1" ht="24.75" customHeight="1">
      <c r="A34" s="5"/>
      <c r="B34" s="615"/>
      <c r="C34" s="615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57" customFormat="1" ht="24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57" customFormat="1" ht="24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57" customFormat="1" ht="24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57" customFormat="1" ht="24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57" customFormat="1" ht="24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57" customFormat="1" ht="24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57" customFormat="1" ht="24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ht="19.5" customHeight="1"/>
    <row r="43" ht="19.5" customHeight="1"/>
    <row r="44" ht="19.5" customHeight="1"/>
  </sheetData>
  <sheetProtection/>
  <mergeCells count="43">
    <mergeCell ref="N6:N7"/>
    <mergeCell ref="O6:O7"/>
    <mergeCell ref="B8:B12"/>
    <mergeCell ref="C8:C12"/>
    <mergeCell ref="D8:D12"/>
    <mergeCell ref="E8:E12"/>
    <mergeCell ref="F8:F12"/>
    <mergeCell ref="G8:G12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18:G22"/>
    <mergeCell ref="G28:G32"/>
    <mergeCell ref="B23:B27"/>
    <mergeCell ref="C23:C27"/>
    <mergeCell ref="D23:D27"/>
    <mergeCell ref="E23:E27"/>
    <mergeCell ref="F23:F27"/>
    <mergeCell ref="G23:G27"/>
    <mergeCell ref="B33:E33"/>
    <mergeCell ref="B28:B32"/>
    <mergeCell ref="C28:C32"/>
    <mergeCell ref="D28:D32"/>
    <mergeCell ref="E28:E32"/>
    <mergeCell ref="F28:F32"/>
  </mergeCells>
  <conditionalFormatting sqref="N8:N32">
    <cfRule type="expression" priority="1" dxfId="0" stopIfTrue="1">
      <formula>'Прилог 16'!#REF!&gt;0</formula>
    </cfRule>
  </conditionalFormatting>
  <conditionalFormatting sqref="O8:O32">
    <cfRule type="expression" priority="34" dxfId="0" stopIfTrue="1">
      <formula>'Прилог 16'!#REF!&gt;0</formula>
    </cfRule>
  </conditionalFormatting>
  <conditionalFormatting sqref="O8:O32">
    <cfRule type="expression" priority="35" dxfId="0" stopIfTrue="1">
      <formula>'Прилог 16'!#REF!&gt;0</formula>
    </cfRule>
  </conditionalFormatting>
  <conditionalFormatting sqref="N8:N32">
    <cfRule type="expression" priority="36" dxfId="0" stopIfTrue="1">
      <formula>'Прилог 16'!#REF!&gt;0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9"/>
  <sheetViews>
    <sheetView showGridLines="0" zoomScale="85" zoomScaleNormal="85" zoomScalePageLayoutView="0" workbookViewId="0" topLeftCell="A1">
      <selection activeCell="D19" sqref="D19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52" customFormat="1" ht="27.75" customHeight="1">
      <c r="I1" s="52" t="s">
        <v>792</v>
      </c>
    </row>
    <row r="2" spans="3:16" ht="15.75"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2:16" ht="18">
      <c r="B3" s="1200" t="s">
        <v>25</v>
      </c>
      <c r="C3" s="1200"/>
      <c r="D3" s="1200"/>
      <c r="E3" s="1200"/>
      <c r="F3" s="1200"/>
      <c r="G3" s="1200"/>
      <c r="H3" s="1200"/>
      <c r="I3" s="1200"/>
      <c r="J3" s="632"/>
      <c r="K3" s="632"/>
      <c r="L3" s="632"/>
      <c r="M3" s="632"/>
      <c r="N3" s="632"/>
      <c r="O3" s="632"/>
      <c r="P3" s="632"/>
    </row>
    <row r="4" spans="3:16" ht="15.75"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3:16" ht="16.5" thickBot="1">
      <c r="C5" s="69"/>
      <c r="D5" s="69"/>
      <c r="E5" s="69"/>
      <c r="I5" s="647" t="s">
        <v>45</v>
      </c>
      <c r="K5" s="69"/>
      <c r="L5" s="69"/>
      <c r="M5" s="69"/>
      <c r="N5" s="69"/>
      <c r="O5" s="69"/>
      <c r="P5" s="69"/>
    </row>
    <row r="6" spans="2:18" s="62" customFormat="1" ht="32.25" customHeight="1">
      <c r="B6" s="1212" t="s">
        <v>2</v>
      </c>
      <c r="C6" s="1214" t="s">
        <v>26</v>
      </c>
      <c r="D6" s="643" t="s">
        <v>388</v>
      </c>
      <c r="E6" s="644" t="s">
        <v>395</v>
      </c>
      <c r="F6" s="1216" t="s">
        <v>1020</v>
      </c>
      <c r="G6" s="1203" t="s">
        <v>940</v>
      </c>
      <c r="H6" s="1203" t="s">
        <v>941</v>
      </c>
      <c r="I6" s="1210" t="s">
        <v>991</v>
      </c>
      <c r="J6" s="79"/>
      <c r="K6" s="79"/>
      <c r="L6" s="79"/>
      <c r="M6" s="79"/>
      <c r="N6" s="79"/>
      <c r="O6" s="2"/>
      <c r="P6" s="30"/>
      <c r="Q6" s="30"/>
      <c r="R6" s="30"/>
    </row>
    <row r="7" spans="2:18" s="62" customFormat="1" ht="26.25" customHeight="1" thickBot="1">
      <c r="B7" s="1213"/>
      <c r="C7" s="1215"/>
      <c r="D7" s="645" t="s">
        <v>717</v>
      </c>
      <c r="E7" s="646" t="s">
        <v>717</v>
      </c>
      <c r="F7" s="1217"/>
      <c r="G7" s="1204"/>
      <c r="H7" s="1204"/>
      <c r="I7" s="1211"/>
      <c r="J7" s="30"/>
      <c r="K7" s="30"/>
      <c r="L7" s="30"/>
      <c r="M7" s="30"/>
      <c r="N7" s="30"/>
      <c r="O7" s="30"/>
      <c r="P7" s="30"/>
      <c r="Q7" s="30"/>
      <c r="R7" s="30"/>
    </row>
    <row r="8" spans="2:18" s="309" customFormat="1" ht="33" customHeight="1">
      <c r="B8" s="633" t="s">
        <v>83</v>
      </c>
      <c r="C8" s="640" t="s">
        <v>27</v>
      </c>
      <c r="D8" s="312">
        <v>0</v>
      </c>
      <c r="E8" s="634">
        <v>0</v>
      </c>
      <c r="F8" s="312">
        <v>0</v>
      </c>
      <c r="G8" s="235">
        <v>0</v>
      </c>
      <c r="H8" s="235">
        <v>0</v>
      </c>
      <c r="I8" s="238">
        <v>0</v>
      </c>
      <c r="J8" s="264"/>
      <c r="K8" s="264"/>
      <c r="L8" s="264"/>
      <c r="M8" s="264"/>
      <c r="N8" s="264"/>
      <c r="O8" s="264"/>
      <c r="P8" s="264"/>
      <c r="Q8" s="264"/>
      <c r="R8" s="264"/>
    </row>
    <row r="9" spans="2:18" s="309" customFormat="1" ht="33" customHeight="1">
      <c r="B9" s="635" t="s">
        <v>84</v>
      </c>
      <c r="C9" s="641" t="s">
        <v>28</v>
      </c>
      <c r="D9" s="326">
        <v>0</v>
      </c>
      <c r="E9" s="636">
        <v>0</v>
      </c>
      <c r="F9" s="234">
        <v>30000</v>
      </c>
      <c r="G9" s="137">
        <v>60000</v>
      </c>
      <c r="H9" s="137">
        <v>90000</v>
      </c>
      <c r="I9" s="138">
        <v>120000</v>
      </c>
      <c r="J9" s="264"/>
      <c r="K9" s="264"/>
      <c r="L9" s="264"/>
      <c r="M9" s="264"/>
      <c r="N9" s="264"/>
      <c r="O9" s="264"/>
      <c r="P9" s="264"/>
      <c r="Q9" s="264"/>
      <c r="R9" s="264"/>
    </row>
    <row r="10" spans="2:18" s="309" customFormat="1" ht="33" customHeight="1">
      <c r="B10" s="635" t="s">
        <v>85</v>
      </c>
      <c r="C10" s="641" t="s">
        <v>29</v>
      </c>
      <c r="D10" s="234">
        <v>0</v>
      </c>
      <c r="E10" s="637">
        <v>0</v>
      </c>
      <c r="F10" s="234">
        <v>0</v>
      </c>
      <c r="G10" s="137">
        <v>0</v>
      </c>
      <c r="H10" s="137">
        <v>0</v>
      </c>
      <c r="I10" s="138">
        <v>0</v>
      </c>
      <c r="J10" s="264"/>
      <c r="K10" s="264"/>
      <c r="L10" s="264"/>
      <c r="M10" s="264"/>
      <c r="N10" s="264"/>
      <c r="O10" s="264"/>
      <c r="P10" s="264"/>
      <c r="Q10" s="264"/>
      <c r="R10" s="264"/>
    </row>
    <row r="11" spans="2:18" s="309" customFormat="1" ht="33" customHeight="1">
      <c r="B11" s="635" t="s">
        <v>86</v>
      </c>
      <c r="C11" s="641" t="s">
        <v>30</v>
      </c>
      <c r="D11" s="234">
        <v>0</v>
      </c>
      <c r="E11" s="637">
        <v>0</v>
      </c>
      <c r="F11" s="234">
        <v>0</v>
      </c>
      <c r="G11" s="137">
        <v>0</v>
      </c>
      <c r="H11" s="137">
        <v>0</v>
      </c>
      <c r="I11" s="138">
        <v>0</v>
      </c>
      <c r="J11" s="264"/>
      <c r="K11" s="264"/>
      <c r="L11" s="264"/>
      <c r="M11" s="264"/>
      <c r="N11" s="264"/>
      <c r="O11" s="264"/>
      <c r="P11" s="264"/>
      <c r="Q11" s="264"/>
      <c r="R11" s="264"/>
    </row>
    <row r="12" spans="2:18" s="309" customFormat="1" ht="33" customHeight="1">
      <c r="B12" s="635" t="s">
        <v>87</v>
      </c>
      <c r="C12" s="641" t="s">
        <v>65</v>
      </c>
      <c r="D12" s="234">
        <v>307600</v>
      </c>
      <c r="E12" s="637">
        <v>307500</v>
      </c>
      <c r="F12" s="234">
        <v>155500</v>
      </c>
      <c r="G12" s="137">
        <v>185000</v>
      </c>
      <c r="H12" s="137">
        <v>205500</v>
      </c>
      <c r="I12" s="138">
        <v>307600</v>
      </c>
      <c r="J12" s="264"/>
      <c r="K12" s="264"/>
      <c r="L12" s="264"/>
      <c r="M12" s="264"/>
      <c r="N12" s="264"/>
      <c r="O12" s="264"/>
      <c r="P12" s="264"/>
      <c r="Q12" s="264"/>
      <c r="R12" s="264"/>
    </row>
    <row r="13" spans="2:18" s="309" customFormat="1" ht="33" customHeight="1">
      <c r="B13" s="635" t="s">
        <v>88</v>
      </c>
      <c r="C13" s="641" t="s">
        <v>31</v>
      </c>
      <c r="D13" s="234">
        <v>145000</v>
      </c>
      <c r="E13" s="637">
        <v>144000</v>
      </c>
      <c r="F13" s="234">
        <v>92000</v>
      </c>
      <c r="G13" s="137">
        <v>108750</v>
      </c>
      <c r="H13" s="137">
        <v>120000</v>
      </c>
      <c r="I13" s="138">
        <v>144000</v>
      </c>
      <c r="J13" s="264"/>
      <c r="K13" s="264"/>
      <c r="L13" s="264"/>
      <c r="M13" s="264"/>
      <c r="N13" s="264"/>
      <c r="O13" s="264"/>
      <c r="P13" s="264"/>
      <c r="Q13" s="264"/>
      <c r="R13" s="264"/>
    </row>
    <row r="14" spans="2:18" s="309" customFormat="1" ht="33" customHeight="1" thickBot="1">
      <c r="B14" s="638" t="s">
        <v>89</v>
      </c>
      <c r="C14" s="642" t="s">
        <v>23</v>
      </c>
      <c r="D14" s="720">
        <v>0</v>
      </c>
      <c r="E14" s="639">
        <v>0</v>
      </c>
      <c r="F14" s="272">
        <v>0</v>
      </c>
      <c r="G14" s="139">
        <v>0</v>
      </c>
      <c r="H14" s="139">
        <v>0</v>
      </c>
      <c r="I14" s="140">
        <v>0</v>
      </c>
      <c r="J14" s="264"/>
      <c r="K14" s="264"/>
      <c r="L14" s="264"/>
      <c r="M14" s="264"/>
      <c r="N14" s="264"/>
      <c r="O14" s="264"/>
      <c r="P14" s="264"/>
      <c r="Q14" s="264"/>
      <c r="R14" s="264"/>
    </row>
    <row r="15" ht="15">
      <c r="B15" s="331"/>
    </row>
    <row r="19" ht="15">
      <c r="C19" s="4" t="s">
        <v>1036</v>
      </c>
    </row>
  </sheetData>
  <sheetProtection/>
  <mergeCells count="7">
    <mergeCell ref="H6:H7"/>
    <mergeCell ref="I6:I7"/>
    <mergeCell ref="B3:I3"/>
    <mergeCell ref="B6:B7"/>
    <mergeCell ref="C6:C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scale="73" r:id="rId1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1">
      <selection activeCell="L5" sqref="L5"/>
    </sheetView>
  </sheetViews>
  <sheetFormatPr defaultColWidth="9.140625" defaultRowHeight="12.75"/>
  <cols>
    <col min="1" max="1" width="3.421875" style="53" customWidth="1"/>
    <col min="2" max="2" width="59.57421875" style="53" customWidth="1"/>
    <col min="3" max="3" width="12.57421875" style="53" customWidth="1"/>
    <col min="4" max="5" width="17.8515625" style="53" customWidth="1"/>
    <col min="6" max="16384" width="9.140625" style="53" customWidth="1"/>
  </cols>
  <sheetData>
    <row r="1" ht="15.75">
      <c r="E1" s="64" t="s">
        <v>349</v>
      </c>
    </row>
    <row r="2" spans="2:5" s="4" customFormat="1" ht="21.75" customHeight="1">
      <c r="B2" s="934" t="s">
        <v>43</v>
      </c>
      <c r="C2" s="934"/>
      <c r="D2" s="934"/>
      <c r="E2" s="934"/>
    </row>
    <row r="3" spans="2:5" s="4" customFormat="1" ht="14.25" customHeight="1">
      <c r="B3" s="935" t="s">
        <v>771</v>
      </c>
      <c r="C3" s="935"/>
      <c r="D3" s="935"/>
      <c r="E3" s="935"/>
    </row>
    <row r="4" ht="16.5" thickBot="1">
      <c r="E4" s="54" t="s">
        <v>197</v>
      </c>
    </row>
    <row r="5" spans="1:5" ht="39" customHeight="1">
      <c r="A5" s="59"/>
      <c r="B5" s="676" t="s">
        <v>668</v>
      </c>
      <c r="C5" s="677" t="s">
        <v>40</v>
      </c>
      <c r="D5" s="678" t="s">
        <v>935</v>
      </c>
      <c r="E5" s="679" t="s">
        <v>936</v>
      </c>
    </row>
    <row r="6" spans="1:5" ht="16.5" thickBot="1">
      <c r="A6" s="59"/>
      <c r="B6" s="50">
        <v>1</v>
      </c>
      <c r="C6" s="31">
        <v>2</v>
      </c>
      <c r="D6" s="77">
        <v>3</v>
      </c>
      <c r="E6" s="78">
        <v>4</v>
      </c>
    </row>
    <row r="7" spans="1:5" s="68" customFormat="1" ht="19.5" customHeight="1">
      <c r="A7" s="76"/>
      <c r="B7" s="73" t="s">
        <v>669</v>
      </c>
      <c r="C7" s="71"/>
      <c r="D7" s="25"/>
      <c r="E7" s="72"/>
    </row>
    <row r="8" spans="1:5" s="68" customFormat="1" ht="19.5" customHeight="1">
      <c r="A8" s="76"/>
      <c r="B8" s="658" t="s">
        <v>670</v>
      </c>
      <c r="C8" s="664">
        <v>3001</v>
      </c>
      <c r="D8" s="771">
        <v>194238</v>
      </c>
      <c r="E8" s="812">
        <v>241099</v>
      </c>
    </row>
    <row r="9" spans="1:5" s="68" customFormat="1" ht="19.5" customHeight="1">
      <c r="A9" s="76"/>
      <c r="B9" s="74" t="s">
        <v>671</v>
      </c>
      <c r="C9" s="18">
        <v>3002</v>
      </c>
      <c r="D9" s="772">
        <v>191201</v>
      </c>
      <c r="E9" s="813">
        <v>239130</v>
      </c>
    </row>
    <row r="10" spans="1:5" s="68" customFormat="1" ht="19.5" customHeight="1">
      <c r="A10" s="76"/>
      <c r="B10" s="74" t="s">
        <v>672</v>
      </c>
      <c r="C10" s="18">
        <v>3003</v>
      </c>
      <c r="D10" s="773"/>
      <c r="E10" s="813"/>
    </row>
    <row r="11" spans="1:5" s="68" customFormat="1" ht="19.5" customHeight="1">
      <c r="A11" s="76"/>
      <c r="B11" s="74" t="s">
        <v>673</v>
      </c>
      <c r="C11" s="18">
        <v>3004</v>
      </c>
      <c r="D11" s="774">
        <v>16</v>
      </c>
      <c r="E11" s="813">
        <v>18</v>
      </c>
    </row>
    <row r="12" spans="1:5" s="68" customFormat="1" ht="19.5" customHeight="1">
      <c r="A12" s="76"/>
      <c r="B12" s="74" t="s">
        <v>806</v>
      </c>
      <c r="C12" s="18">
        <v>3005</v>
      </c>
      <c r="D12" s="811">
        <v>3021</v>
      </c>
      <c r="E12" s="813">
        <v>1951</v>
      </c>
    </row>
    <row r="13" spans="1:5" s="68" customFormat="1" ht="19.5" customHeight="1">
      <c r="A13" s="76"/>
      <c r="B13" s="658" t="s">
        <v>674</v>
      </c>
      <c r="C13" s="664">
        <v>3006</v>
      </c>
      <c r="D13" s="774">
        <v>189146</v>
      </c>
      <c r="E13" s="812">
        <v>229297</v>
      </c>
    </row>
    <row r="14" spans="1:5" s="68" customFormat="1" ht="19.5" customHeight="1">
      <c r="A14" s="76"/>
      <c r="B14" s="74" t="s">
        <v>675</v>
      </c>
      <c r="C14" s="18">
        <v>3007</v>
      </c>
      <c r="D14" s="774">
        <v>73873</v>
      </c>
      <c r="E14" s="813">
        <v>111132</v>
      </c>
    </row>
    <row r="15" spans="1:5" s="68" customFormat="1" ht="19.5" customHeight="1">
      <c r="A15" s="76"/>
      <c r="B15" s="74" t="s">
        <v>676</v>
      </c>
      <c r="C15" s="18">
        <v>3008</v>
      </c>
      <c r="D15" s="774"/>
      <c r="E15" s="813"/>
    </row>
    <row r="16" spans="1:5" s="68" customFormat="1" ht="19.5" customHeight="1">
      <c r="A16" s="76"/>
      <c r="B16" s="74" t="s">
        <v>677</v>
      </c>
      <c r="C16" s="18">
        <v>3009</v>
      </c>
      <c r="D16" s="774">
        <v>115072</v>
      </c>
      <c r="E16" s="813">
        <v>109178</v>
      </c>
    </row>
    <row r="17" spans="1:5" s="68" customFormat="1" ht="19.5" customHeight="1">
      <c r="A17" s="76"/>
      <c r="B17" s="74" t="s">
        <v>678</v>
      </c>
      <c r="C17" s="18">
        <v>3010</v>
      </c>
      <c r="D17" s="774">
        <v>201</v>
      </c>
      <c r="E17" s="813">
        <v>223</v>
      </c>
    </row>
    <row r="18" spans="1:5" s="68" customFormat="1" ht="19.5" customHeight="1">
      <c r="A18" s="76"/>
      <c r="B18" s="74" t="s">
        <v>679</v>
      </c>
      <c r="C18" s="18">
        <v>3011</v>
      </c>
      <c r="D18" s="775"/>
      <c r="E18" s="813"/>
    </row>
    <row r="19" spans="1:5" s="68" customFormat="1" ht="19.5" customHeight="1">
      <c r="A19" s="76"/>
      <c r="B19" s="74" t="s">
        <v>680</v>
      </c>
      <c r="C19" s="18">
        <v>3012</v>
      </c>
      <c r="D19" s="776"/>
      <c r="E19" s="813">
        <v>56</v>
      </c>
    </row>
    <row r="20" spans="1:5" s="68" customFormat="1" ht="19.5" customHeight="1">
      <c r="A20" s="76"/>
      <c r="B20" s="74" t="s">
        <v>681</v>
      </c>
      <c r="C20" s="18">
        <v>3013</v>
      </c>
      <c r="D20" s="774"/>
      <c r="E20" s="813">
        <v>8708</v>
      </c>
    </row>
    <row r="21" spans="1:5" s="68" customFormat="1" ht="19.5" customHeight="1">
      <c r="A21" s="76"/>
      <c r="B21" s="74" t="s">
        <v>804</v>
      </c>
      <c r="C21" s="18">
        <v>3014</v>
      </c>
      <c r="D21" s="771"/>
      <c r="E21" s="813"/>
    </row>
    <row r="22" spans="1:5" s="68" customFormat="1" ht="19.5" customHeight="1">
      <c r="A22" s="76"/>
      <c r="B22" s="74" t="s">
        <v>682</v>
      </c>
      <c r="C22" s="18">
        <v>3015</v>
      </c>
      <c r="D22" s="773">
        <v>5092</v>
      </c>
      <c r="E22" s="813">
        <v>11802</v>
      </c>
    </row>
    <row r="23" spans="1:5" s="68" customFormat="1" ht="19.5" customHeight="1">
      <c r="A23" s="76"/>
      <c r="B23" s="74" t="s">
        <v>683</v>
      </c>
      <c r="C23" s="18">
        <v>3016</v>
      </c>
      <c r="D23" s="774"/>
      <c r="E23" s="813">
        <v>0</v>
      </c>
    </row>
    <row r="24" spans="1:5" s="68" customFormat="1" ht="19.5" customHeight="1">
      <c r="A24" s="76"/>
      <c r="B24" s="75" t="s">
        <v>825</v>
      </c>
      <c r="C24" s="18"/>
      <c r="D24" s="774"/>
      <c r="E24" s="813"/>
    </row>
    <row r="25" spans="1:5" s="68" customFormat="1" ht="19.5" customHeight="1">
      <c r="A25" s="76"/>
      <c r="B25" s="658" t="s">
        <v>131</v>
      </c>
      <c r="C25" s="664">
        <v>3017</v>
      </c>
      <c r="D25" s="774">
        <v>0</v>
      </c>
      <c r="E25" s="812">
        <v>0</v>
      </c>
    </row>
    <row r="26" spans="1:5" s="68" customFormat="1" ht="19.5" customHeight="1">
      <c r="A26" s="76"/>
      <c r="B26" s="74" t="s">
        <v>685</v>
      </c>
      <c r="C26" s="18">
        <v>3018</v>
      </c>
      <c r="D26" s="774"/>
      <c r="E26" s="813"/>
    </row>
    <row r="27" spans="1:5" s="68" customFormat="1" ht="27.75" customHeight="1">
      <c r="A27" s="76"/>
      <c r="B27" s="74" t="s">
        <v>686</v>
      </c>
      <c r="C27" s="18">
        <v>3019</v>
      </c>
      <c r="D27" s="771"/>
      <c r="E27" s="813"/>
    </row>
    <row r="28" spans="1:5" s="68" customFormat="1" ht="19.5" customHeight="1">
      <c r="A28" s="76"/>
      <c r="B28" s="74" t="s">
        <v>687</v>
      </c>
      <c r="C28" s="18">
        <v>3020</v>
      </c>
      <c r="D28" s="774"/>
      <c r="E28" s="813"/>
    </row>
    <row r="29" spans="1:5" s="68" customFormat="1" ht="19.5" customHeight="1">
      <c r="A29" s="76"/>
      <c r="B29" s="74" t="s">
        <v>688</v>
      </c>
      <c r="C29" s="18">
        <v>3021</v>
      </c>
      <c r="D29" s="774"/>
      <c r="E29" s="813"/>
    </row>
    <row r="30" spans="1:5" s="68" customFormat="1" ht="19.5" customHeight="1">
      <c r="A30" s="76"/>
      <c r="B30" s="74" t="s">
        <v>32</v>
      </c>
      <c r="C30" s="18">
        <v>3022</v>
      </c>
      <c r="D30" s="774"/>
      <c r="E30" s="813"/>
    </row>
    <row r="31" spans="1:5" s="68" customFormat="1" ht="19.5" customHeight="1">
      <c r="A31" s="76"/>
      <c r="B31" s="658" t="s">
        <v>132</v>
      </c>
      <c r="C31" s="664">
        <v>3023</v>
      </c>
      <c r="D31" s="775">
        <v>0</v>
      </c>
      <c r="E31" s="812">
        <v>0</v>
      </c>
    </row>
    <row r="32" spans="1:5" s="68" customFormat="1" ht="19.5" customHeight="1">
      <c r="A32" s="76"/>
      <c r="B32" s="74" t="s">
        <v>689</v>
      </c>
      <c r="C32" s="18">
        <v>3024</v>
      </c>
      <c r="D32" s="776"/>
      <c r="E32" s="813"/>
    </row>
    <row r="33" spans="1:5" s="68" customFormat="1" ht="34.5" customHeight="1">
      <c r="A33" s="76"/>
      <c r="B33" s="74" t="s">
        <v>690</v>
      </c>
      <c r="C33" s="18">
        <v>3025</v>
      </c>
      <c r="D33" s="774"/>
      <c r="E33" s="813"/>
    </row>
    <row r="34" spans="1:5" s="68" customFormat="1" ht="19.5" customHeight="1">
      <c r="A34" s="76"/>
      <c r="B34" s="74" t="s">
        <v>691</v>
      </c>
      <c r="C34" s="18">
        <v>3026</v>
      </c>
      <c r="D34" s="771"/>
      <c r="E34" s="813"/>
    </row>
    <row r="35" spans="1:5" s="68" customFormat="1" ht="19.5" customHeight="1">
      <c r="A35" s="76"/>
      <c r="B35" s="74" t="s">
        <v>692</v>
      </c>
      <c r="C35" s="18">
        <v>3027</v>
      </c>
      <c r="D35" s="773">
        <v>0</v>
      </c>
      <c r="E35" s="813">
        <v>0</v>
      </c>
    </row>
    <row r="36" spans="1:5" s="68" customFormat="1" ht="19.5" customHeight="1">
      <c r="A36" s="76"/>
      <c r="B36" s="74" t="s">
        <v>693</v>
      </c>
      <c r="C36" s="18">
        <v>3028</v>
      </c>
      <c r="D36" s="774">
        <v>0</v>
      </c>
      <c r="E36" s="813">
        <v>0</v>
      </c>
    </row>
    <row r="37" spans="1:5" s="68" customFormat="1" ht="22.5" customHeight="1">
      <c r="A37" s="76"/>
      <c r="B37" s="75" t="s">
        <v>694</v>
      </c>
      <c r="C37" s="18"/>
      <c r="D37" s="774"/>
      <c r="E37" s="812"/>
    </row>
    <row r="38" spans="1:5" s="68" customFormat="1" ht="19.5" customHeight="1">
      <c r="A38" s="76"/>
      <c r="B38" s="658" t="s">
        <v>695</v>
      </c>
      <c r="C38" s="664">
        <v>3029</v>
      </c>
      <c r="D38" s="774">
        <v>0</v>
      </c>
      <c r="E38" s="812">
        <v>0</v>
      </c>
    </row>
    <row r="39" spans="1:5" s="68" customFormat="1" ht="19.5" customHeight="1">
      <c r="A39" s="76"/>
      <c r="B39" s="74" t="s">
        <v>33</v>
      </c>
      <c r="C39" s="18">
        <v>3030</v>
      </c>
      <c r="D39" s="774"/>
      <c r="E39" s="813"/>
    </row>
    <row r="40" spans="1:5" s="68" customFormat="1" ht="19.5" customHeight="1">
      <c r="A40" s="76"/>
      <c r="B40" s="74" t="s">
        <v>696</v>
      </c>
      <c r="C40" s="18">
        <v>3031</v>
      </c>
      <c r="D40" s="771"/>
      <c r="E40" s="813"/>
    </row>
    <row r="41" spans="1:5" s="68" customFormat="1" ht="19.5" customHeight="1">
      <c r="A41" s="76"/>
      <c r="B41" s="74" t="s">
        <v>697</v>
      </c>
      <c r="C41" s="18">
        <v>3032</v>
      </c>
      <c r="D41" s="774"/>
      <c r="E41" s="813"/>
    </row>
    <row r="42" spans="1:5" s="68" customFormat="1" ht="19.5" customHeight="1">
      <c r="A42" s="76"/>
      <c r="B42" s="74" t="s">
        <v>698</v>
      </c>
      <c r="C42" s="18">
        <v>3033</v>
      </c>
      <c r="D42" s="774"/>
      <c r="E42" s="813"/>
    </row>
    <row r="43" spans="1:5" s="68" customFormat="1" ht="19.5" customHeight="1">
      <c r="A43" s="76"/>
      <c r="B43" s="74" t="s">
        <v>699</v>
      </c>
      <c r="C43" s="18">
        <v>3034</v>
      </c>
      <c r="D43" s="774"/>
      <c r="E43" s="813"/>
    </row>
    <row r="44" spans="1:5" s="68" customFormat="1" ht="19.5" customHeight="1">
      <c r="A44" s="76"/>
      <c r="B44" s="74" t="s">
        <v>700</v>
      </c>
      <c r="C44" s="18">
        <v>3035</v>
      </c>
      <c r="D44" s="774"/>
      <c r="E44" s="813"/>
    </row>
    <row r="45" spans="1:5" s="68" customFormat="1" ht="19.5" customHeight="1">
      <c r="A45" s="76"/>
      <c r="B45" s="74" t="s">
        <v>805</v>
      </c>
      <c r="C45" s="18">
        <v>3036</v>
      </c>
      <c r="D45" s="774"/>
      <c r="E45" s="813"/>
    </row>
    <row r="46" spans="1:5" s="68" customFormat="1" ht="19.5" customHeight="1">
      <c r="A46" s="76"/>
      <c r="B46" s="658" t="s">
        <v>701</v>
      </c>
      <c r="C46" s="664">
        <v>3037</v>
      </c>
      <c r="D46" s="774">
        <v>3385</v>
      </c>
      <c r="E46" s="812">
        <v>3369</v>
      </c>
    </row>
    <row r="47" spans="1:5" s="68" customFormat="1" ht="19.5" customHeight="1">
      <c r="A47" s="76"/>
      <c r="B47" s="74" t="s">
        <v>702</v>
      </c>
      <c r="C47" s="18">
        <v>3038</v>
      </c>
      <c r="D47" s="811"/>
      <c r="E47" s="813"/>
    </row>
    <row r="48" spans="1:5" s="68" customFormat="1" ht="19.5" customHeight="1">
      <c r="A48" s="76"/>
      <c r="B48" s="74" t="s">
        <v>696</v>
      </c>
      <c r="C48" s="18">
        <v>3039</v>
      </c>
      <c r="D48" s="811"/>
      <c r="E48" s="813"/>
    </row>
    <row r="49" spans="1:5" s="68" customFormat="1" ht="19.5" customHeight="1">
      <c r="A49" s="76"/>
      <c r="B49" s="74" t="s">
        <v>697</v>
      </c>
      <c r="C49" s="18">
        <v>3040</v>
      </c>
      <c r="D49" s="811"/>
      <c r="E49" s="813"/>
    </row>
    <row r="50" spans="1:5" s="68" customFormat="1" ht="19.5" customHeight="1">
      <c r="A50" s="76"/>
      <c r="B50" s="74" t="s">
        <v>698</v>
      </c>
      <c r="C50" s="18">
        <v>3041</v>
      </c>
      <c r="D50" s="811">
        <v>3385</v>
      </c>
      <c r="E50" s="813">
        <v>3369</v>
      </c>
    </row>
    <row r="51" spans="1:5" s="68" customFormat="1" ht="19.5" customHeight="1">
      <c r="A51" s="76"/>
      <c r="B51" s="74" t="s">
        <v>699</v>
      </c>
      <c r="C51" s="18">
        <v>3042</v>
      </c>
      <c r="D51" s="811"/>
      <c r="E51" s="813"/>
    </row>
    <row r="52" spans="1:5" s="68" customFormat="1" ht="19.5" customHeight="1">
      <c r="A52" s="76"/>
      <c r="B52" s="74" t="s">
        <v>703</v>
      </c>
      <c r="C52" s="18">
        <v>3043</v>
      </c>
      <c r="D52" s="811"/>
      <c r="E52" s="813"/>
    </row>
    <row r="53" spans="1:5" s="68" customFormat="1" ht="19.5" customHeight="1">
      <c r="A53" s="76"/>
      <c r="B53" s="74" t="s">
        <v>704</v>
      </c>
      <c r="C53" s="18">
        <v>3044</v>
      </c>
      <c r="D53" s="774"/>
      <c r="E53" s="813"/>
    </row>
    <row r="54" spans="1:5" s="68" customFormat="1" ht="19.5" customHeight="1">
      <c r="A54" s="76"/>
      <c r="B54" s="74" t="s">
        <v>705</v>
      </c>
      <c r="C54" s="18">
        <v>3045</v>
      </c>
      <c r="D54" s="774"/>
      <c r="E54" s="813"/>
    </row>
    <row r="55" spans="1:5" s="68" customFormat="1" ht="19.5" customHeight="1">
      <c r="A55" s="76"/>
      <c r="B55" s="74" t="s">
        <v>706</v>
      </c>
      <c r="C55" s="18">
        <v>3046</v>
      </c>
      <c r="D55" s="774">
        <v>0</v>
      </c>
      <c r="E55" s="813">
        <v>0</v>
      </c>
    </row>
    <row r="56" spans="1:5" s="68" customFormat="1" ht="19.5" customHeight="1" thickBot="1">
      <c r="A56" s="76"/>
      <c r="B56" s="74" t="s">
        <v>707</v>
      </c>
      <c r="C56" s="18">
        <v>3047</v>
      </c>
      <c r="D56" s="777">
        <v>3385</v>
      </c>
      <c r="E56" s="813">
        <v>3369</v>
      </c>
    </row>
    <row r="57" spans="1:5" s="68" customFormat="1" ht="19.5" customHeight="1">
      <c r="A57" s="76"/>
      <c r="B57" s="75" t="s">
        <v>708</v>
      </c>
      <c r="C57" s="18">
        <v>3048</v>
      </c>
      <c r="D57" s="778">
        <v>191238</v>
      </c>
      <c r="E57" s="813">
        <v>241099</v>
      </c>
    </row>
    <row r="58" spans="1:5" s="68" customFormat="1" ht="19.5" customHeight="1">
      <c r="A58" s="76"/>
      <c r="B58" s="75" t="s">
        <v>709</v>
      </c>
      <c r="C58" s="18">
        <v>3049</v>
      </c>
      <c r="D58" s="778">
        <v>189531</v>
      </c>
      <c r="E58" s="813">
        <v>232666</v>
      </c>
    </row>
    <row r="59" spans="1:5" s="68" customFormat="1" ht="19.5" customHeight="1">
      <c r="A59" s="76"/>
      <c r="B59" s="658" t="s">
        <v>710</v>
      </c>
      <c r="C59" s="664">
        <v>3050</v>
      </c>
      <c r="D59" s="814">
        <v>1707</v>
      </c>
      <c r="E59" s="812">
        <v>8433</v>
      </c>
    </row>
    <row r="60" spans="1:5" s="68" customFormat="1" ht="19.5" customHeight="1">
      <c r="A60" s="76"/>
      <c r="B60" s="658" t="s">
        <v>711</v>
      </c>
      <c r="C60" s="664">
        <v>3051</v>
      </c>
      <c r="D60" s="779"/>
      <c r="E60" s="812"/>
    </row>
    <row r="61" spans="1:5" s="68" customFormat="1" ht="19.5" customHeight="1">
      <c r="A61" s="76"/>
      <c r="B61" s="658" t="s">
        <v>712</v>
      </c>
      <c r="C61" s="664">
        <v>3052</v>
      </c>
      <c r="D61" s="779">
        <v>10291</v>
      </c>
      <c r="E61" s="812">
        <v>9890</v>
      </c>
    </row>
    <row r="62" spans="1:5" s="68" customFormat="1" ht="24" customHeight="1">
      <c r="A62" s="76"/>
      <c r="B62" s="75" t="s">
        <v>713</v>
      </c>
      <c r="C62" s="18">
        <v>3053</v>
      </c>
      <c r="D62" s="26"/>
      <c r="E62" s="813"/>
    </row>
    <row r="63" spans="1:5" s="68" customFormat="1" ht="24" customHeight="1">
      <c r="A63" s="76"/>
      <c r="B63" s="75" t="s">
        <v>830</v>
      </c>
      <c r="C63" s="18">
        <v>3054</v>
      </c>
      <c r="D63" s="26"/>
      <c r="E63" s="813"/>
    </row>
    <row r="64" spans="2:5" s="68" customFormat="1" ht="19.5" customHeight="1">
      <c r="B64" s="668" t="s">
        <v>714</v>
      </c>
      <c r="C64" s="936">
        <v>3055</v>
      </c>
      <c r="D64" s="938">
        <v>11998</v>
      </c>
      <c r="E64" s="940">
        <v>18323</v>
      </c>
    </row>
    <row r="65" spans="2:5" s="68" customFormat="1" ht="13.5" customHeight="1" thickBot="1">
      <c r="B65" s="669" t="s">
        <v>715</v>
      </c>
      <c r="C65" s="937"/>
      <c r="D65" s="939"/>
      <c r="E65" s="941"/>
    </row>
    <row r="66" ht="15.75">
      <c r="B66" s="55"/>
    </row>
    <row r="67" ht="15.75">
      <c r="B67" s="55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38"/>
  <sheetViews>
    <sheetView showGridLines="0" zoomScalePageLayoutView="0" workbookViewId="0" topLeftCell="A1">
      <selection activeCell="B3" sqref="B3:J3"/>
    </sheetView>
  </sheetViews>
  <sheetFormatPr defaultColWidth="9.140625" defaultRowHeight="12.75"/>
  <cols>
    <col min="1" max="1" width="0.71875" style="80" customWidth="1"/>
    <col min="2" max="2" width="36.00390625" style="80" customWidth="1"/>
    <col min="3" max="3" width="17.7109375" style="80" customWidth="1"/>
    <col min="4" max="4" width="8.00390625" style="80" customWidth="1"/>
    <col min="5" max="6" width="17.7109375" style="80" customWidth="1"/>
    <col min="7" max="7" width="7.7109375" style="80" customWidth="1"/>
    <col min="8" max="8" width="7.140625" style="80" customWidth="1"/>
    <col min="9" max="9" width="40.7109375" style="80" customWidth="1"/>
    <col min="10" max="10" width="45.140625" style="80" customWidth="1"/>
    <col min="11" max="11" width="59.8515625" style="80" customWidth="1"/>
    <col min="12" max="16384" width="9.140625" style="80" customWidth="1"/>
  </cols>
  <sheetData>
    <row r="1" ht="15.75">
      <c r="J1" s="101" t="s">
        <v>665</v>
      </c>
    </row>
    <row r="3" spans="2:10" ht="20.25" customHeight="1">
      <c r="B3" s="942" t="s">
        <v>722</v>
      </c>
      <c r="C3" s="942"/>
      <c r="D3" s="942"/>
      <c r="E3" s="942"/>
      <c r="F3" s="942"/>
      <c r="G3" s="942"/>
      <c r="H3" s="942"/>
      <c r="I3" s="942"/>
      <c r="J3" s="942"/>
    </row>
    <row r="4" ht="16.5" thickBot="1"/>
    <row r="5" spans="2:10" ht="21.75" customHeight="1" thickBot="1">
      <c r="B5" s="943" t="s">
        <v>723</v>
      </c>
      <c r="C5" s="945" t="s">
        <v>724</v>
      </c>
      <c r="D5" s="947" t="s">
        <v>725</v>
      </c>
      <c r="E5" s="949" t="s">
        <v>726</v>
      </c>
      <c r="F5" s="950"/>
      <c r="G5" s="950"/>
      <c r="H5" s="950"/>
      <c r="I5" s="951" t="s">
        <v>727</v>
      </c>
      <c r="J5" s="953" t="s">
        <v>728</v>
      </c>
    </row>
    <row r="6" spans="2:10" ht="30.75" customHeight="1" thickBot="1">
      <c r="B6" s="944"/>
      <c r="C6" s="946"/>
      <c r="D6" s="948"/>
      <c r="E6" s="82" t="s">
        <v>725</v>
      </c>
      <c r="F6" s="83" t="s">
        <v>757</v>
      </c>
      <c r="G6" s="83" t="s">
        <v>757</v>
      </c>
      <c r="H6" s="83" t="s">
        <v>796</v>
      </c>
      <c r="I6" s="952"/>
      <c r="J6" s="954"/>
    </row>
    <row r="7" spans="1:16" ht="27" customHeight="1">
      <c r="A7" s="81"/>
      <c r="B7" s="793" t="s">
        <v>853</v>
      </c>
      <c r="C7" s="803" t="s">
        <v>984</v>
      </c>
      <c r="D7" s="84" t="s">
        <v>948</v>
      </c>
      <c r="E7" s="85" t="s">
        <v>949</v>
      </c>
      <c r="F7" s="86" t="s">
        <v>949</v>
      </c>
      <c r="G7" s="801"/>
      <c r="H7" s="801"/>
      <c r="I7" s="855" t="s">
        <v>855</v>
      </c>
      <c r="J7" s="849" t="s">
        <v>857</v>
      </c>
      <c r="K7" s="800"/>
      <c r="L7" s="799"/>
      <c r="M7" s="798"/>
      <c r="N7" s="795"/>
      <c r="O7" s="795"/>
      <c r="P7" s="795"/>
    </row>
    <row r="8" spans="1:16" ht="19.5" customHeight="1">
      <c r="A8" s="81"/>
      <c r="B8" s="794" t="s">
        <v>854</v>
      </c>
      <c r="C8" s="95" t="s">
        <v>947</v>
      </c>
      <c r="D8" s="89"/>
      <c r="E8" s="90"/>
      <c r="F8" s="91"/>
      <c r="G8" s="93"/>
      <c r="H8" s="93"/>
      <c r="I8" s="88" t="s">
        <v>856</v>
      </c>
      <c r="J8" s="850" t="s">
        <v>858</v>
      </c>
      <c r="K8" s="800"/>
      <c r="L8" s="799"/>
      <c r="M8" s="798"/>
      <c r="N8" s="795"/>
      <c r="O8" s="795"/>
      <c r="P8" s="795"/>
    </row>
    <row r="9" spans="1:16" ht="23.25" customHeight="1" thickBot="1">
      <c r="A9" s="81"/>
      <c r="B9" s="796" t="s">
        <v>859</v>
      </c>
      <c r="C9" s="851" t="s">
        <v>950</v>
      </c>
      <c r="D9" s="89" t="s">
        <v>948</v>
      </c>
      <c r="E9" s="90" t="s">
        <v>952</v>
      </c>
      <c r="F9" s="91" t="s">
        <v>953</v>
      </c>
      <c r="G9" s="93"/>
      <c r="H9" s="93"/>
      <c r="I9" s="855" t="s">
        <v>855</v>
      </c>
      <c r="J9" s="853" t="s">
        <v>985</v>
      </c>
      <c r="K9" s="798"/>
      <c r="L9" s="795"/>
      <c r="M9" s="795"/>
      <c r="N9" s="795"/>
      <c r="O9" s="795"/>
      <c r="P9" s="795"/>
    </row>
    <row r="10" spans="1:16" ht="19.5" customHeight="1">
      <c r="A10" s="81"/>
      <c r="B10" s="794" t="s">
        <v>860</v>
      </c>
      <c r="C10" s="852" t="s">
        <v>951</v>
      </c>
      <c r="D10" s="89"/>
      <c r="E10" s="90"/>
      <c r="F10" s="91"/>
      <c r="G10" s="93"/>
      <c r="H10" s="93"/>
      <c r="I10" s="88" t="s">
        <v>856</v>
      </c>
      <c r="J10" s="854" t="s">
        <v>918</v>
      </c>
      <c r="K10" s="798"/>
      <c r="L10" s="795"/>
      <c r="M10" s="795"/>
      <c r="N10" s="795"/>
      <c r="O10" s="795"/>
      <c r="P10" s="795"/>
    </row>
    <row r="11" spans="1:16" ht="23.25" customHeight="1">
      <c r="A11" s="81"/>
      <c r="B11" s="796" t="s">
        <v>861</v>
      </c>
      <c r="C11" s="804" t="s">
        <v>954</v>
      </c>
      <c r="D11" s="89" t="s">
        <v>948</v>
      </c>
      <c r="E11" s="90" t="s">
        <v>863</v>
      </c>
      <c r="F11" s="91" t="s">
        <v>863</v>
      </c>
      <c r="G11" s="93"/>
      <c r="H11" s="93"/>
      <c r="I11" s="855" t="s">
        <v>855</v>
      </c>
      <c r="J11" s="853" t="s">
        <v>919</v>
      </c>
      <c r="K11" s="798"/>
      <c r="L11" s="795"/>
      <c r="M11" s="795"/>
      <c r="N11" s="795"/>
      <c r="O11" s="795"/>
      <c r="P11" s="795"/>
    </row>
    <row r="12" spans="1:16" ht="19.5" customHeight="1">
      <c r="A12" s="81"/>
      <c r="B12" s="797" t="s">
        <v>862</v>
      </c>
      <c r="C12" s="95"/>
      <c r="D12" s="89"/>
      <c r="E12" s="90"/>
      <c r="F12" s="91"/>
      <c r="G12" s="93"/>
      <c r="H12" s="93"/>
      <c r="I12" s="88" t="s">
        <v>856</v>
      </c>
      <c r="J12" s="854"/>
      <c r="K12" s="798"/>
      <c r="L12" s="795"/>
      <c r="M12" s="795"/>
      <c r="N12" s="795"/>
      <c r="O12" s="795"/>
      <c r="P12" s="795"/>
    </row>
    <row r="13" spans="1:16" ht="24.75" customHeight="1">
      <c r="A13" s="81"/>
      <c r="B13" s="796" t="s">
        <v>864</v>
      </c>
      <c r="C13" s="804" t="s">
        <v>955</v>
      </c>
      <c r="D13" s="805" t="s">
        <v>948</v>
      </c>
      <c r="E13" s="89" t="s">
        <v>957</v>
      </c>
      <c r="F13" s="92" t="s">
        <v>958</v>
      </c>
      <c r="G13" s="93"/>
      <c r="H13" s="93"/>
      <c r="I13" s="855" t="s">
        <v>855</v>
      </c>
      <c r="J13" s="855" t="s">
        <v>867</v>
      </c>
      <c r="K13" s="799"/>
      <c r="L13" s="798"/>
      <c r="M13" s="795"/>
      <c r="N13" s="795"/>
      <c r="O13" s="795"/>
      <c r="P13" s="795"/>
    </row>
    <row r="14" spans="1:16" ht="27" customHeight="1">
      <c r="A14" s="81"/>
      <c r="B14" s="794" t="s">
        <v>865</v>
      </c>
      <c r="C14" s="95" t="s">
        <v>956</v>
      </c>
      <c r="D14" s="96"/>
      <c r="E14" s="94"/>
      <c r="F14" s="87"/>
      <c r="G14" s="88"/>
      <c r="H14" s="88"/>
      <c r="I14" s="88" t="s">
        <v>856</v>
      </c>
      <c r="J14" s="88" t="s">
        <v>868</v>
      </c>
      <c r="K14" s="799"/>
      <c r="L14" s="798"/>
      <c r="M14" s="795"/>
      <c r="N14" s="795"/>
      <c r="O14" s="795"/>
      <c r="P14" s="795"/>
    </row>
    <row r="15" spans="1:16" ht="27" customHeight="1">
      <c r="A15" s="81"/>
      <c r="B15" s="796" t="s">
        <v>869</v>
      </c>
      <c r="C15" s="804" t="s">
        <v>959</v>
      </c>
      <c r="D15" s="89" t="s">
        <v>948</v>
      </c>
      <c r="E15" s="89" t="s">
        <v>961</v>
      </c>
      <c r="F15" s="91" t="s">
        <v>866</v>
      </c>
      <c r="G15" s="93"/>
      <c r="H15" s="93"/>
      <c r="I15" s="855" t="s">
        <v>855</v>
      </c>
      <c r="J15" s="853" t="s">
        <v>871</v>
      </c>
      <c r="K15" s="798"/>
      <c r="L15" s="795"/>
      <c r="M15" s="795"/>
      <c r="N15" s="795"/>
      <c r="O15" s="795"/>
      <c r="P15" s="795"/>
    </row>
    <row r="16" spans="1:16" ht="19.5" customHeight="1">
      <c r="A16" s="81"/>
      <c r="B16" s="794"/>
      <c r="C16" s="95" t="s">
        <v>960</v>
      </c>
      <c r="D16" s="89"/>
      <c r="E16" s="90"/>
      <c r="F16" s="91"/>
      <c r="G16" s="93"/>
      <c r="H16" s="93"/>
      <c r="I16" s="88" t="s">
        <v>856</v>
      </c>
      <c r="J16" s="854" t="s">
        <v>872</v>
      </c>
      <c r="K16" s="798"/>
      <c r="L16" s="795"/>
      <c r="M16" s="795"/>
      <c r="N16" s="795"/>
      <c r="O16" s="795"/>
      <c r="P16" s="795"/>
    </row>
    <row r="17" spans="1:16" ht="19.5" customHeight="1">
      <c r="A17" s="81"/>
      <c r="B17" s="796" t="s">
        <v>873</v>
      </c>
      <c r="C17" s="804" t="s">
        <v>962</v>
      </c>
      <c r="D17" s="805" t="s">
        <v>948</v>
      </c>
      <c r="E17" s="89" t="s">
        <v>887</v>
      </c>
      <c r="F17" s="92" t="s">
        <v>887</v>
      </c>
      <c r="G17" s="93"/>
      <c r="H17" s="93"/>
      <c r="I17" s="855" t="s">
        <v>855</v>
      </c>
      <c r="J17" s="855" t="s">
        <v>876</v>
      </c>
      <c r="K17" s="799"/>
      <c r="L17" s="798"/>
      <c r="M17" s="795"/>
      <c r="N17" s="795"/>
      <c r="O17" s="795"/>
      <c r="P17" s="795"/>
    </row>
    <row r="18" spans="1:16" ht="19.5" customHeight="1">
      <c r="A18" s="81"/>
      <c r="B18" s="794" t="s">
        <v>874</v>
      </c>
      <c r="C18" s="95" t="s">
        <v>963</v>
      </c>
      <c r="D18" s="95"/>
      <c r="E18" s="89"/>
      <c r="F18" s="92"/>
      <c r="G18" s="93"/>
      <c r="H18" s="93"/>
      <c r="I18" s="88" t="s">
        <v>856</v>
      </c>
      <c r="J18" s="88"/>
      <c r="K18" s="799"/>
      <c r="L18" s="798"/>
      <c r="M18" s="795"/>
      <c r="N18" s="795"/>
      <c r="O18" s="795"/>
      <c r="P18" s="795"/>
    </row>
    <row r="19" spans="1:16" ht="24" customHeight="1">
      <c r="A19" s="81"/>
      <c r="B19" s="81" t="s">
        <v>877</v>
      </c>
      <c r="C19" s="95" t="s">
        <v>984</v>
      </c>
      <c r="D19" s="89" t="s">
        <v>948</v>
      </c>
      <c r="E19" s="90" t="s">
        <v>879</v>
      </c>
      <c r="F19" s="91" t="s">
        <v>879</v>
      </c>
      <c r="G19" s="93"/>
      <c r="H19" s="93"/>
      <c r="I19" s="855" t="s">
        <v>855</v>
      </c>
      <c r="J19" s="853" t="s">
        <v>880</v>
      </c>
      <c r="K19" s="798"/>
      <c r="L19" s="795"/>
      <c r="M19" s="795"/>
      <c r="N19" s="795"/>
      <c r="O19" s="795"/>
      <c r="P19" s="795"/>
    </row>
    <row r="20" spans="1:11" ht="19.5" customHeight="1" thickBot="1">
      <c r="A20" s="81"/>
      <c r="B20" s="81" t="s">
        <v>878</v>
      </c>
      <c r="C20" s="95" t="s">
        <v>947</v>
      </c>
      <c r="D20" s="89"/>
      <c r="E20" s="90"/>
      <c r="F20" s="91"/>
      <c r="G20" s="93"/>
      <c r="H20" s="93"/>
      <c r="I20" s="88" t="s">
        <v>856</v>
      </c>
      <c r="J20" s="854" t="s">
        <v>881</v>
      </c>
      <c r="K20" s="798"/>
    </row>
    <row r="21" spans="1:11" ht="19.5" customHeight="1" thickBot="1">
      <c r="A21" s="81"/>
      <c r="B21" s="793" t="s">
        <v>882</v>
      </c>
      <c r="C21" s="95" t="s">
        <v>962</v>
      </c>
      <c r="D21" s="97" t="s">
        <v>948</v>
      </c>
      <c r="E21" s="98" t="s">
        <v>965</v>
      </c>
      <c r="F21" s="99" t="s">
        <v>966</v>
      </c>
      <c r="G21" s="100"/>
      <c r="H21" s="100"/>
      <c r="I21" s="855" t="s">
        <v>855</v>
      </c>
      <c r="J21" s="856" t="s">
        <v>883</v>
      </c>
      <c r="K21" s="795"/>
    </row>
    <row r="22" spans="2:10" ht="15.75">
      <c r="B22" s="794"/>
      <c r="C22" s="95" t="s">
        <v>964</v>
      </c>
      <c r="D22" s="84"/>
      <c r="E22" s="85"/>
      <c r="F22" s="86"/>
      <c r="G22" s="88"/>
      <c r="H22" s="88"/>
      <c r="I22" s="88" t="s">
        <v>856</v>
      </c>
      <c r="J22" s="88" t="s">
        <v>884</v>
      </c>
    </row>
    <row r="23" spans="2:10" ht="15.75">
      <c r="B23" s="796" t="s">
        <v>885</v>
      </c>
      <c r="C23" s="95" t="s">
        <v>967</v>
      </c>
      <c r="D23" s="89" t="s">
        <v>948</v>
      </c>
      <c r="E23" s="90" t="s">
        <v>888</v>
      </c>
      <c r="F23" s="91" t="s">
        <v>870</v>
      </c>
      <c r="G23" s="93"/>
      <c r="H23" s="93"/>
      <c r="I23" s="855" t="s">
        <v>855</v>
      </c>
      <c r="J23" s="855" t="s">
        <v>889</v>
      </c>
    </row>
    <row r="24" spans="2:10" ht="15.75">
      <c r="B24" s="794" t="s">
        <v>886</v>
      </c>
      <c r="C24" s="95" t="s">
        <v>964</v>
      </c>
      <c r="D24" s="89"/>
      <c r="E24" s="90"/>
      <c r="F24" s="91"/>
      <c r="G24" s="93"/>
      <c r="H24" s="93"/>
      <c r="I24" s="88" t="s">
        <v>856</v>
      </c>
      <c r="J24" s="854" t="s">
        <v>890</v>
      </c>
    </row>
    <row r="25" spans="2:10" ht="28.5">
      <c r="B25" s="796" t="s">
        <v>891</v>
      </c>
      <c r="C25" s="95" t="s">
        <v>968</v>
      </c>
      <c r="D25" s="89" t="s">
        <v>948</v>
      </c>
      <c r="E25" s="90" t="s">
        <v>887</v>
      </c>
      <c r="F25" s="91" t="s">
        <v>887</v>
      </c>
      <c r="G25" s="93"/>
      <c r="H25" s="93"/>
      <c r="I25" s="855" t="s">
        <v>855</v>
      </c>
      <c r="J25" s="853" t="s">
        <v>894</v>
      </c>
    </row>
    <row r="26" spans="2:10" ht="15.75">
      <c r="B26" s="797" t="s">
        <v>892</v>
      </c>
      <c r="C26" s="95" t="s">
        <v>964</v>
      </c>
      <c r="D26" s="89"/>
      <c r="E26" s="90"/>
      <c r="F26" s="91"/>
      <c r="G26" s="93"/>
      <c r="H26" s="93"/>
      <c r="I26" s="88" t="s">
        <v>856</v>
      </c>
      <c r="J26" s="854" t="s">
        <v>986</v>
      </c>
    </row>
    <row r="27" spans="2:10" ht="28.5">
      <c r="B27" s="796" t="s">
        <v>895</v>
      </c>
      <c r="C27" s="95" t="s">
        <v>984</v>
      </c>
      <c r="D27" s="89" t="s">
        <v>948</v>
      </c>
      <c r="E27" s="90" t="s">
        <v>969</v>
      </c>
      <c r="F27" s="91" t="s">
        <v>970</v>
      </c>
      <c r="G27" s="93"/>
      <c r="H27" s="93"/>
      <c r="I27" s="855" t="s">
        <v>855</v>
      </c>
      <c r="J27" s="853" t="s">
        <v>896</v>
      </c>
    </row>
    <row r="28" spans="2:10" ht="15.75">
      <c r="B28" s="794"/>
      <c r="C28" s="95"/>
      <c r="D28" s="95"/>
      <c r="E28" s="89"/>
      <c r="F28" s="92"/>
      <c r="G28" s="93"/>
      <c r="H28" s="93"/>
      <c r="I28" s="88" t="s">
        <v>856</v>
      </c>
      <c r="J28" s="88" t="s">
        <v>987</v>
      </c>
    </row>
    <row r="29" spans="2:10" ht="28.5">
      <c r="B29" s="796" t="s">
        <v>897</v>
      </c>
      <c r="C29" s="95" t="s">
        <v>984</v>
      </c>
      <c r="D29" s="806" t="s">
        <v>948</v>
      </c>
      <c r="E29" s="94" t="s">
        <v>899</v>
      </c>
      <c r="F29" s="87" t="s">
        <v>893</v>
      </c>
      <c r="G29" s="88"/>
      <c r="H29" s="88"/>
      <c r="I29" s="855" t="s">
        <v>855</v>
      </c>
      <c r="J29" s="855" t="s">
        <v>900</v>
      </c>
    </row>
    <row r="30" spans="2:10" ht="15.75">
      <c r="B30" s="794" t="s">
        <v>898</v>
      </c>
      <c r="C30" s="95"/>
      <c r="D30" s="89"/>
      <c r="E30" s="90"/>
      <c r="F30" s="91"/>
      <c r="G30" s="93"/>
      <c r="H30" s="93"/>
      <c r="I30" s="88" t="s">
        <v>856</v>
      </c>
      <c r="J30" s="854" t="s">
        <v>901</v>
      </c>
    </row>
    <row r="31" spans="2:10" ht="15.75">
      <c r="B31" s="796" t="s">
        <v>903</v>
      </c>
      <c r="C31" s="95" t="s">
        <v>971</v>
      </c>
      <c r="D31" s="89" t="s">
        <v>948</v>
      </c>
      <c r="E31" s="90" t="s">
        <v>863</v>
      </c>
      <c r="F31" s="91" t="s">
        <v>875</v>
      </c>
      <c r="G31" s="93"/>
      <c r="H31" s="93"/>
      <c r="I31" s="855" t="s">
        <v>855</v>
      </c>
      <c r="J31" s="857" t="s">
        <v>902</v>
      </c>
    </row>
    <row r="32" spans="2:10" ht="15.75">
      <c r="B32" s="794"/>
      <c r="C32" s="95" t="s">
        <v>972</v>
      </c>
      <c r="D32" s="95"/>
      <c r="E32" s="89"/>
      <c r="F32" s="92"/>
      <c r="G32" s="93"/>
      <c r="H32" s="93"/>
      <c r="I32" s="88" t="s">
        <v>856</v>
      </c>
      <c r="J32" s="88" t="s">
        <v>987</v>
      </c>
    </row>
    <row r="33" spans="2:10" ht="15.75">
      <c r="B33" s="796" t="s">
        <v>973</v>
      </c>
      <c r="C33" s="95" t="s">
        <v>974</v>
      </c>
      <c r="D33" s="805" t="s">
        <v>948</v>
      </c>
      <c r="E33" s="89" t="s">
        <v>904</v>
      </c>
      <c r="F33" s="92" t="s">
        <v>893</v>
      </c>
      <c r="G33" s="93"/>
      <c r="H33" s="93"/>
      <c r="I33" s="855" t="s">
        <v>855</v>
      </c>
      <c r="J33" s="855" t="s">
        <v>905</v>
      </c>
    </row>
    <row r="34" spans="2:10" ht="15.75">
      <c r="B34" s="794"/>
      <c r="C34" s="95" t="s">
        <v>972</v>
      </c>
      <c r="D34" s="89"/>
      <c r="E34" s="90"/>
      <c r="F34" s="91"/>
      <c r="G34" s="93"/>
      <c r="H34" s="93"/>
      <c r="I34" s="88" t="s">
        <v>856</v>
      </c>
      <c r="J34" s="854"/>
    </row>
    <row r="35" spans="2:10" ht="28.5">
      <c r="B35" s="796" t="s">
        <v>975</v>
      </c>
      <c r="C35" s="95" t="s">
        <v>977</v>
      </c>
      <c r="D35" s="89" t="s">
        <v>948</v>
      </c>
      <c r="E35" s="90" t="s">
        <v>979</v>
      </c>
      <c r="F35" s="91" t="s">
        <v>980</v>
      </c>
      <c r="G35" s="93"/>
      <c r="H35" s="93"/>
      <c r="I35" s="855" t="s">
        <v>855</v>
      </c>
      <c r="J35" s="853" t="s">
        <v>981</v>
      </c>
    </row>
    <row r="36" spans="2:10" ht="16.5" thickBot="1">
      <c r="B36" s="794" t="s">
        <v>976</v>
      </c>
      <c r="C36" s="95" t="s">
        <v>978</v>
      </c>
      <c r="D36" s="97"/>
      <c r="E36" s="98"/>
      <c r="F36" s="99"/>
      <c r="G36" s="100"/>
      <c r="H36" s="100"/>
      <c r="I36" s="88" t="s">
        <v>856</v>
      </c>
      <c r="J36" s="854"/>
    </row>
    <row r="37" spans="2:10" ht="16.5" thickBot="1">
      <c r="B37" s="808" t="s">
        <v>906</v>
      </c>
      <c r="C37" s="807"/>
      <c r="D37" s="97"/>
      <c r="E37" s="810" t="s">
        <v>982</v>
      </c>
      <c r="F37" s="809" t="s">
        <v>983</v>
      </c>
      <c r="G37" s="100"/>
      <c r="H37" s="100"/>
      <c r="I37" s="93"/>
      <c r="J37" s="802"/>
    </row>
    <row r="38" spans="2:3" ht="15.75">
      <c r="B38" s="795"/>
      <c r="C38" s="799"/>
    </row>
  </sheetData>
  <sheetProtection/>
  <mergeCells count="7"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1.28515625" style="104" customWidth="1"/>
    <col min="2" max="2" width="35.7109375" style="104" customWidth="1"/>
    <col min="3" max="3" width="5.8515625" style="104" customWidth="1"/>
    <col min="4" max="4" width="22.28125" style="104" customWidth="1"/>
    <col min="5" max="5" width="5.7109375" style="104" customWidth="1"/>
    <col min="6" max="6" width="14.140625" style="104" customWidth="1"/>
    <col min="7" max="7" width="4.00390625" style="104" customWidth="1"/>
    <col min="8" max="8" width="14.421875" style="104" customWidth="1"/>
    <col min="9" max="9" width="12.28125" style="104" customWidth="1"/>
    <col min="10" max="10" width="89.00390625" style="104" customWidth="1"/>
    <col min="11" max="11" width="9.140625" style="104" customWidth="1"/>
    <col min="12" max="16384" width="9.140625" style="104" customWidth="1"/>
  </cols>
  <sheetData>
    <row r="1" spans="1:10" s="103" customFormat="1" ht="4.5" customHeight="1">
      <c r="A1" s="102"/>
      <c r="B1" s="108"/>
      <c r="C1" s="108"/>
      <c r="D1" s="108"/>
      <c r="E1" s="109"/>
      <c r="F1" s="109"/>
      <c r="G1" s="109"/>
      <c r="H1" s="109"/>
      <c r="I1" s="109"/>
      <c r="J1" s="955" t="s">
        <v>754</v>
      </c>
    </row>
    <row r="2" spans="1:10" s="103" customFormat="1" ht="4.5" customHeight="1">
      <c r="A2" s="102">
        <v>1</v>
      </c>
      <c r="B2" s="108" t="s">
        <v>729</v>
      </c>
      <c r="C2" s="108">
        <v>1</v>
      </c>
      <c r="D2" s="108" t="s">
        <v>730</v>
      </c>
      <c r="E2" s="109"/>
      <c r="F2" s="109"/>
      <c r="G2" s="109"/>
      <c r="H2" s="109"/>
      <c r="I2" s="109"/>
      <c r="J2" s="955"/>
    </row>
    <row r="3" spans="1:10" s="103" customFormat="1" ht="5.25" customHeight="1">
      <c r="A3" s="102">
        <v>2</v>
      </c>
      <c r="B3" s="108" t="s">
        <v>731</v>
      </c>
      <c r="C3" s="108">
        <v>2</v>
      </c>
      <c r="D3" s="108" t="s">
        <v>732</v>
      </c>
      <c r="E3" s="109"/>
      <c r="F3" s="109"/>
      <c r="G3" s="109"/>
      <c r="H3" s="109"/>
      <c r="I3" s="109"/>
      <c r="J3" s="955"/>
    </row>
    <row r="4" spans="1:12" s="103" customFormat="1" ht="1.5" customHeight="1">
      <c r="A4" s="102">
        <v>3</v>
      </c>
      <c r="B4" s="123" t="s">
        <v>733</v>
      </c>
      <c r="C4" s="108">
        <v>3</v>
      </c>
      <c r="D4" s="108" t="s">
        <v>734</v>
      </c>
      <c r="E4" s="109"/>
      <c r="F4" s="109"/>
      <c r="G4" s="109"/>
      <c r="H4" s="124"/>
      <c r="I4" s="124"/>
      <c r="J4" s="124"/>
      <c r="K4" s="125"/>
      <c r="L4" s="125"/>
    </row>
    <row r="5" spans="2:10" ht="18">
      <c r="B5" s="956" t="s">
        <v>753</v>
      </c>
      <c r="C5" s="956"/>
      <c r="D5" s="956"/>
      <c r="E5" s="956"/>
      <c r="F5" s="956"/>
      <c r="G5" s="956"/>
      <c r="H5" s="956"/>
      <c r="I5" s="956"/>
      <c r="J5" s="956"/>
    </row>
    <row r="6" spans="2:10" ht="2.25" customHeight="1" thickBot="1">
      <c r="B6" s="111"/>
      <c r="C6" s="111"/>
      <c r="D6" s="111"/>
      <c r="E6" s="111"/>
      <c r="F6" s="111"/>
      <c r="G6" s="111"/>
      <c r="H6" s="111"/>
      <c r="I6" s="111"/>
      <c r="J6" s="111"/>
    </row>
    <row r="7" spans="1:10" ht="39.75" customHeight="1" thickBot="1">
      <c r="A7" s="106"/>
      <c r="B7" s="957" t="s">
        <v>735</v>
      </c>
      <c r="C7" s="959" t="s">
        <v>736</v>
      </c>
      <c r="D7" s="957"/>
      <c r="E7" s="960" t="s">
        <v>737</v>
      </c>
      <c r="F7" s="961"/>
      <c r="G7" s="962" t="s">
        <v>738</v>
      </c>
      <c r="H7" s="963"/>
      <c r="I7" s="964" t="s">
        <v>755</v>
      </c>
      <c r="J7" s="966" t="s">
        <v>756</v>
      </c>
    </row>
    <row r="8" spans="1:10" ht="27.75" customHeight="1" thickBot="1">
      <c r="A8" s="106"/>
      <c r="B8" s="958"/>
      <c r="C8" s="112" t="s">
        <v>739</v>
      </c>
      <c r="D8" s="114" t="s">
        <v>740</v>
      </c>
      <c r="E8" s="112" t="s">
        <v>739</v>
      </c>
      <c r="F8" s="115" t="s">
        <v>741</v>
      </c>
      <c r="G8" s="113" t="s">
        <v>742</v>
      </c>
      <c r="H8" s="116" t="s">
        <v>743</v>
      </c>
      <c r="I8" s="965"/>
      <c r="J8" s="967"/>
    </row>
    <row r="9" spans="1:13" ht="22.5" customHeight="1">
      <c r="A9" s="106"/>
      <c r="B9" s="844" t="s">
        <v>914</v>
      </c>
      <c r="C9" s="845">
        <v>2</v>
      </c>
      <c r="D9" s="118" t="str">
        <f>IF(C9=1,$B$2,IF(C9=2,$B$3,IF(C9=3,$B$4," ")))</f>
        <v>Умерена вероватноћа</v>
      </c>
      <c r="E9" s="847">
        <v>2</v>
      </c>
      <c r="F9" s="120" t="str">
        <f>IF(E9=1,$D$2,IF(E9=2,$D$3,IF(E9=3,$D$4," ")))</f>
        <v>Умерен утицај</v>
      </c>
      <c r="G9" s="121">
        <f>IF(C9*E9=0," ",C9*E9)</f>
        <v>4</v>
      </c>
      <c r="H9" s="118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129"/>
      <c r="J9" s="843" t="s">
        <v>917</v>
      </c>
      <c r="M9" s="105"/>
    </row>
    <row r="10" spans="1:13" ht="26.25" customHeight="1">
      <c r="A10" s="106"/>
      <c r="B10" s="846" t="s">
        <v>915</v>
      </c>
      <c r="C10" s="845">
        <v>3</v>
      </c>
      <c r="D10" s="120" t="str">
        <f>IF(C10=1,$B$2,IF(C10=2,$B$3,IF(C10=3,$B$4," ")))</f>
        <v>Висока вероватноћа</v>
      </c>
      <c r="E10" s="847">
        <v>2</v>
      </c>
      <c r="F10" s="120" t="str">
        <f>IF(E10=1,$D$2,IF(E10=2,$D$3,IF(E10=3,$D$4," ")))</f>
        <v>Умерен утицај</v>
      </c>
      <c r="G10" s="121">
        <f aca="true" t="shared" si="0" ref="G10:G27">IF(C10*E10=0," ",C10*E10)</f>
        <v>6</v>
      </c>
      <c r="H10" s="120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Висок ризик</v>
      </c>
      <c r="I10" s="130"/>
      <c r="J10" s="848" t="s">
        <v>916</v>
      </c>
      <c r="L10" s="107"/>
      <c r="M10" s="107"/>
    </row>
    <row r="11" spans="1:13" ht="36.75" thickBot="1">
      <c r="A11" s="106"/>
      <c r="B11" s="914" t="s">
        <v>931</v>
      </c>
      <c r="C11" s="117">
        <v>3</v>
      </c>
      <c r="D11" s="120" t="str">
        <f aca="true" t="shared" si="2" ref="D11:D27">IF(C11=1,$B$2,IF(C11=2,$B$3,IF(C11=3,$B$4," ")))</f>
        <v>Висока вероватноћа</v>
      </c>
      <c r="E11" s="119">
        <v>3</v>
      </c>
      <c r="F11" s="120" t="str">
        <f aca="true" t="shared" si="3" ref="F11:F27">IF(E11=1,$D$2,IF(E11=2,$D$3,IF(E11=3,$D$4," ")))</f>
        <v>Висок утицај</v>
      </c>
      <c r="G11" s="121">
        <f t="shared" si="0"/>
        <v>9</v>
      </c>
      <c r="H11" s="120" t="str">
        <f t="shared" si="1"/>
        <v>Критичан ризик</v>
      </c>
      <c r="I11" s="130"/>
      <c r="J11" s="877" t="s">
        <v>932</v>
      </c>
      <c r="L11" s="107"/>
      <c r="M11" s="107"/>
    </row>
    <row r="12" spans="1:13" ht="36.75" thickBot="1">
      <c r="A12" s="105"/>
      <c r="B12" s="918" t="s">
        <v>1037</v>
      </c>
      <c r="C12" s="119">
        <v>3</v>
      </c>
      <c r="D12" s="120" t="str">
        <f t="shared" si="2"/>
        <v>Висока вероватноћа</v>
      </c>
      <c r="E12" s="119">
        <v>3</v>
      </c>
      <c r="F12" s="120" t="str">
        <f t="shared" si="3"/>
        <v>Висок утицај</v>
      </c>
      <c r="G12" s="121">
        <f t="shared" si="0"/>
        <v>9</v>
      </c>
      <c r="H12" s="120" t="str">
        <f t="shared" si="1"/>
        <v>Критичан ризик</v>
      </c>
      <c r="I12" s="130">
        <v>13600</v>
      </c>
      <c r="J12" s="877" t="s">
        <v>1038</v>
      </c>
      <c r="L12" s="107"/>
      <c r="M12" s="107"/>
    </row>
    <row r="13" spans="1:13" ht="15.75">
      <c r="A13" s="105"/>
      <c r="B13" s="917"/>
      <c r="C13" s="119"/>
      <c r="D13" s="120" t="str">
        <f t="shared" si="2"/>
        <v> </v>
      </c>
      <c r="E13" s="119"/>
      <c r="F13" s="120" t="str">
        <f t="shared" si="3"/>
        <v> </v>
      </c>
      <c r="G13" s="121" t="str">
        <f t="shared" si="0"/>
        <v> </v>
      </c>
      <c r="H13" s="120" t="str">
        <f t="shared" si="1"/>
        <v> </v>
      </c>
      <c r="I13" s="130"/>
      <c r="J13" s="122"/>
      <c r="L13" s="107"/>
      <c r="M13" s="107"/>
    </row>
    <row r="14" spans="1:10" ht="15.75">
      <c r="A14" s="105"/>
      <c r="B14" s="917"/>
      <c r="C14" s="119"/>
      <c r="D14" s="120" t="str">
        <f t="shared" si="2"/>
        <v> </v>
      </c>
      <c r="E14" s="119"/>
      <c r="F14" s="120" t="str">
        <f t="shared" si="3"/>
        <v> </v>
      </c>
      <c r="G14" s="121" t="str">
        <f t="shared" si="0"/>
        <v> </v>
      </c>
      <c r="H14" s="120" t="str">
        <f t="shared" si="1"/>
        <v> </v>
      </c>
      <c r="I14" s="130"/>
      <c r="J14" s="122"/>
    </row>
    <row r="15" spans="1:10" ht="16.5" thickBot="1">
      <c r="A15" s="105"/>
      <c r="B15" s="916"/>
      <c r="C15" s="119"/>
      <c r="D15" s="120" t="str">
        <f t="shared" si="2"/>
        <v> </v>
      </c>
      <c r="E15" s="119"/>
      <c r="F15" s="120" t="str">
        <f t="shared" si="3"/>
        <v> </v>
      </c>
      <c r="G15" s="121" t="str">
        <f t="shared" si="0"/>
        <v> </v>
      </c>
      <c r="H15" s="120" t="str">
        <f t="shared" si="1"/>
        <v> </v>
      </c>
      <c r="I15" s="130"/>
      <c r="J15" s="122"/>
    </row>
    <row r="16" spans="1:10" ht="15.75">
      <c r="A16" s="106"/>
      <c r="B16" s="915"/>
      <c r="C16" s="117"/>
      <c r="D16" s="120" t="str">
        <f t="shared" si="2"/>
        <v> </v>
      </c>
      <c r="E16" s="119"/>
      <c r="F16" s="120" t="str">
        <f t="shared" si="3"/>
        <v> </v>
      </c>
      <c r="G16" s="121" t="str">
        <f t="shared" si="0"/>
        <v> </v>
      </c>
      <c r="H16" s="120" t="str">
        <f t="shared" si="1"/>
        <v> </v>
      </c>
      <c r="I16" s="130"/>
      <c r="J16" s="122"/>
    </row>
    <row r="17" spans="1:10" ht="15.75">
      <c r="A17" s="106"/>
      <c r="B17" s="126"/>
      <c r="C17" s="117"/>
      <c r="D17" s="120" t="str">
        <f t="shared" si="2"/>
        <v> </v>
      </c>
      <c r="E17" s="119"/>
      <c r="F17" s="120" t="str">
        <f t="shared" si="3"/>
        <v> </v>
      </c>
      <c r="G17" s="121" t="str">
        <f t="shared" si="0"/>
        <v> </v>
      </c>
      <c r="H17" s="120" t="str">
        <f t="shared" si="1"/>
        <v> </v>
      </c>
      <c r="I17" s="130"/>
      <c r="J17" s="122"/>
    </row>
    <row r="18" spans="1:10" ht="15.75">
      <c r="A18" s="106"/>
      <c r="B18" s="126"/>
      <c r="C18" s="117"/>
      <c r="D18" s="120" t="str">
        <f t="shared" si="2"/>
        <v> </v>
      </c>
      <c r="E18" s="119"/>
      <c r="F18" s="120" t="str">
        <f t="shared" si="3"/>
        <v> </v>
      </c>
      <c r="G18" s="121" t="str">
        <f t="shared" si="0"/>
        <v> </v>
      </c>
      <c r="H18" s="120" t="str">
        <f t="shared" si="1"/>
        <v> </v>
      </c>
      <c r="I18" s="130"/>
      <c r="J18" s="122"/>
    </row>
    <row r="19" spans="1:10" ht="15.75">
      <c r="A19" s="106"/>
      <c r="B19" s="126"/>
      <c r="C19" s="117"/>
      <c r="D19" s="120" t="str">
        <f t="shared" si="2"/>
        <v> </v>
      </c>
      <c r="E19" s="119"/>
      <c r="F19" s="120" t="str">
        <f t="shared" si="3"/>
        <v> </v>
      </c>
      <c r="G19" s="121" t="str">
        <f t="shared" si="0"/>
        <v> </v>
      </c>
      <c r="H19" s="120" t="str">
        <f t="shared" si="1"/>
        <v> </v>
      </c>
      <c r="I19" s="130"/>
      <c r="J19" s="122"/>
    </row>
    <row r="20" spans="1:10" ht="15.75">
      <c r="A20" s="106"/>
      <c r="B20" s="126"/>
      <c r="C20" s="117"/>
      <c r="D20" s="120" t="str">
        <f t="shared" si="2"/>
        <v> </v>
      </c>
      <c r="E20" s="119"/>
      <c r="F20" s="120" t="str">
        <f t="shared" si="3"/>
        <v> </v>
      </c>
      <c r="G20" s="121" t="str">
        <f t="shared" si="0"/>
        <v> </v>
      </c>
      <c r="H20" s="120" t="str">
        <f t="shared" si="1"/>
        <v> </v>
      </c>
      <c r="I20" s="130"/>
      <c r="J20" s="122"/>
    </row>
    <row r="21" spans="1:10" ht="15.75">
      <c r="A21" s="106"/>
      <c r="B21" s="126"/>
      <c r="C21" s="117"/>
      <c r="D21" s="120" t="str">
        <f t="shared" si="2"/>
        <v> </v>
      </c>
      <c r="E21" s="119"/>
      <c r="F21" s="120" t="str">
        <f t="shared" si="3"/>
        <v> </v>
      </c>
      <c r="G21" s="121" t="str">
        <f t="shared" si="0"/>
        <v> </v>
      </c>
      <c r="H21" s="120" t="str">
        <f t="shared" si="1"/>
        <v> </v>
      </c>
      <c r="I21" s="130"/>
      <c r="J21" s="122"/>
    </row>
    <row r="22" spans="1:10" ht="15.75">
      <c r="A22" s="106"/>
      <c r="B22" s="126"/>
      <c r="C22" s="117"/>
      <c r="D22" s="120" t="str">
        <f t="shared" si="2"/>
        <v> </v>
      </c>
      <c r="E22" s="119"/>
      <c r="F22" s="120" t="str">
        <f t="shared" si="3"/>
        <v> </v>
      </c>
      <c r="G22" s="121" t="str">
        <f t="shared" si="0"/>
        <v> </v>
      </c>
      <c r="H22" s="120" t="str">
        <f t="shared" si="1"/>
        <v> </v>
      </c>
      <c r="I22" s="130"/>
      <c r="J22" s="122"/>
    </row>
    <row r="23" spans="1:10" ht="15.75">
      <c r="A23" s="106"/>
      <c r="B23" s="126"/>
      <c r="C23" s="117"/>
      <c r="D23" s="120" t="str">
        <f t="shared" si="2"/>
        <v> </v>
      </c>
      <c r="E23" s="119"/>
      <c r="F23" s="120" t="str">
        <f t="shared" si="3"/>
        <v> </v>
      </c>
      <c r="G23" s="121" t="str">
        <f t="shared" si="0"/>
        <v> </v>
      </c>
      <c r="H23" s="120" t="str">
        <f t="shared" si="1"/>
        <v> </v>
      </c>
      <c r="I23" s="130"/>
      <c r="J23" s="122"/>
    </row>
    <row r="24" spans="1:10" ht="15.75">
      <c r="A24" s="106"/>
      <c r="B24" s="126"/>
      <c r="C24" s="117"/>
      <c r="D24" s="120" t="str">
        <f t="shared" si="2"/>
        <v> </v>
      </c>
      <c r="E24" s="119"/>
      <c r="F24" s="120" t="str">
        <f t="shared" si="3"/>
        <v> </v>
      </c>
      <c r="G24" s="121" t="str">
        <f t="shared" si="0"/>
        <v> </v>
      </c>
      <c r="H24" s="120" t="str">
        <f t="shared" si="1"/>
        <v> </v>
      </c>
      <c r="I24" s="130"/>
      <c r="J24" s="122"/>
    </row>
    <row r="25" spans="1:10" ht="15.75">
      <c r="A25" s="106"/>
      <c r="B25" s="126"/>
      <c r="C25" s="117"/>
      <c r="D25" s="120" t="str">
        <f t="shared" si="2"/>
        <v> </v>
      </c>
      <c r="E25" s="119"/>
      <c r="F25" s="120" t="str">
        <f t="shared" si="3"/>
        <v> </v>
      </c>
      <c r="G25" s="121" t="str">
        <f t="shared" si="0"/>
        <v> </v>
      </c>
      <c r="H25" s="120" t="str">
        <f t="shared" si="1"/>
        <v> </v>
      </c>
      <c r="I25" s="130"/>
      <c r="J25" s="122"/>
    </row>
    <row r="26" spans="1:10" ht="15.75">
      <c r="A26" s="106"/>
      <c r="B26" s="126"/>
      <c r="C26" s="117"/>
      <c r="D26" s="120" t="str">
        <f t="shared" si="2"/>
        <v> </v>
      </c>
      <c r="E26" s="119"/>
      <c r="F26" s="120" t="str">
        <f t="shared" si="3"/>
        <v> </v>
      </c>
      <c r="G26" s="121" t="str">
        <f t="shared" si="0"/>
        <v> </v>
      </c>
      <c r="H26" s="120" t="str">
        <f t="shared" si="1"/>
        <v> </v>
      </c>
      <c r="I26" s="130"/>
      <c r="J26" s="122"/>
    </row>
    <row r="27" spans="1:10" ht="15.75">
      <c r="A27" s="106"/>
      <c r="B27" s="126"/>
      <c r="C27" s="117"/>
      <c r="D27" s="120" t="str">
        <f t="shared" si="2"/>
        <v> </v>
      </c>
      <c r="E27" s="119"/>
      <c r="F27" s="120" t="str">
        <f t="shared" si="3"/>
        <v> </v>
      </c>
      <c r="G27" s="121" t="str">
        <f t="shared" si="0"/>
        <v> </v>
      </c>
      <c r="H27" s="120" t="str">
        <f t="shared" si="1"/>
        <v> </v>
      </c>
      <c r="I27" s="130"/>
      <c r="J27" s="122"/>
    </row>
    <row r="30" spans="2:10" ht="15.75">
      <c r="B30" s="128" t="s">
        <v>219</v>
      </c>
      <c r="C30" s="127"/>
      <c r="D30" s="110"/>
      <c r="E30" s="110"/>
      <c r="F30" s="110"/>
      <c r="H30" s="107"/>
      <c r="I30" s="107"/>
      <c r="J30" s="107"/>
    </row>
    <row r="31" spans="2:8" ht="15.75">
      <c r="B31" s="127" t="s">
        <v>744</v>
      </c>
      <c r="C31" s="127"/>
      <c r="D31" s="110"/>
      <c r="E31" s="110"/>
      <c r="F31" s="110"/>
      <c r="H31" s="107"/>
    </row>
    <row r="32" spans="2:8" ht="15.75">
      <c r="B32" s="127" t="s">
        <v>745</v>
      </c>
      <c r="C32" s="127"/>
      <c r="D32" s="110"/>
      <c r="E32" s="110"/>
      <c r="F32" s="110"/>
      <c r="H32" s="107"/>
    </row>
    <row r="33" spans="2:8" ht="15.75">
      <c r="B33" s="127" t="s">
        <v>746</v>
      </c>
      <c r="C33" s="127"/>
      <c r="D33" s="110"/>
      <c r="E33" s="110"/>
      <c r="F33" s="110"/>
      <c r="H33" s="107"/>
    </row>
    <row r="34" spans="2:8" ht="15.75">
      <c r="B34" s="127" t="s">
        <v>747</v>
      </c>
      <c r="C34" s="127"/>
      <c r="D34" s="110"/>
      <c r="E34" s="110"/>
      <c r="F34" s="110"/>
      <c r="H34" s="107"/>
    </row>
    <row r="35" spans="2:8" ht="15.75">
      <c r="B35" s="127"/>
      <c r="C35" s="127"/>
      <c r="D35" s="110"/>
      <c r="E35" s="110"/>
      <c r="F35" s="110"/>
      <c r="H35" s="107"/>
    </row>
    <row r="36" spans="2:8" ht="15.75">
      <c r="B36" s="127" t="s">
        <v>748</v>
      </c>
      <c r="C36" s="127"/>
      <c r="D36" s="110"/>
      <c r="E36" s="110"/>
      <c r="F36" s="110"/>
      <c r="H36" s="107"/>
    </row>
    <row r="37" spans="2:8" ht="15.75">
      <c r="B37" s="127" t="s">
        <v>749</v>
      </c>
      <c r="C37" s="127"/>
      <c r="D37" s="110"/>
      <c r="E37" s="110"/>
      <c r="F37" s="110"/>
      <c r="H37" s="107"/>
    </row>
    <row r="38" spans="2:10" ht="15.75">
      <c r="B38" s="127" t="s">
        <v>750</v>
      </c>
      <c r="C38" s="127"/>
      <c r="D38" s="110"/>
      <c r="E38" s="110"/>
      <c r="F38" s="110"/>
      <c r="H38" s="107"/>
      <c r="I38" s="107"/>
      <c r="J38" s="107"/>
    </row>
    <row r="39" spans="2:10" ht="15.75">
      <c r="B39" s="127" t="s">
        <v>751</v>
      </c>
      <c r="C39" s="127"/>
      <c r="D39" s="110"/>
      <c r="E39" s="110"/>
      <c r="F39" s="110"/>
      <c r="H39" s="107"/>
      <c r="I39" s="107"/>
      <c r="J39" s="107"/>
    </row>
    <row r="40" spans="2:10" ht="15.75">
      <c r="B40" s="127"/>
      <c r="C40" s="127"/>
      <c r="D40" s="110"/>
      <c r="E40" s="110"/>
      <c r="F40" s="110"/>
      <c r="H40" s="107"/>
      <c r="I40" s="107"/>
      <c r="J40" s="107"/>
    </row>
    <row r="41" spans="2:10" ht="15.75">
      <c r="B41" s="127" t="s">
        <v>752</v>
      </c>
      <c r="C41" s="127"/>
      <c r="D41" s="110"/>
      <c r="E41" s="110"/>
      <c r="F41" s="110"/>
      <c r="H41" s="107"/>
      <c r="I41" s="107"/>
      <c r="J41" s="107"/>
    </row>
    <row r="42" spans="8:10" ht="15.75">
      <c r="H42" s="107"/>
      <c r="I42" s="107"/>
      <c r="J42" s="107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13">
      <selection activeCell="E33" sqref="E33"/>
    </sheetView>
  </sheetViews>
  <sheetFormatPr defaultColWidth="9.140625" defaultRowHeight="12.75"/>
  <cols>
    <col min="1" max="1" width="41.421875" style="7" customWidth="1"/>
    <col min="2" max="2" width="20.8515625" style="7" customWidth="1"/>
    <col min="3" max="6" width="13.28125" style="7" customWidth="1"/>
    <col min="7" max="16384" width="9.140625" style="7" customWidth="1"/>
  </cols>
  <sheetData>
    <row r="1" spans="1:6" ht="12.75">
      <c r="A1" s="16"/>
      <c r="B1" s="16"/>
      <c r="C1" s="16"/>
      <c r="D1" s="16"/>
      <c r="E1" s="971" t="s">
        <v>758</v>
      </c>
      <c r="F1" s="971"/>
    </row>
    <row r="2" spans="1:5" ht="12.75">
      <c r="A2" s="16"/>
      <c r="B2" s="16"/>
      <c r="C2" s="16"/>
      <c r="D2" s="16"/>
      <c r="E2" s="158"/>
    </row>
    <row r="3" spans="1:6" ht="15.75">
      <c r="A3" s="972" t="s">
        <v>352</v>
      </c>
      <c r="B3" s="972"/>
      <c r="C3" s="972"/>
      <c r="D3" s="972"/>
      <c r="E3" s="972"/>
      <c r="F3" s="972"/>
    </row>
    <row r="5" spans="1:6" ht="12.75">
      <c r="A5" s="8"/>
      <c r="B5" s="8"/>
      <c r="F5" s="158" t="s">
        <v>197</v>
      </c>
    </row>
    <row r="6" spans="1:6" ht="30.75" customHeight="1" thickBot="1">
      <c r="A6" s="159"/>
      <c r="B6" s="160"/>
      <c r="C6" s="674" t="s">
        <v>391</v>
      </c>
      <c r="D6" s="674" t="s">
        <v>403</v>
      </c>
      <c r="E6" s="674" t="s">
        <v>717</v>
      </c>
      <c r="F6" s="675" t="s">
        <v>757</v>
      </c>
    </row>
    <row r="7" spans="1:6" ht="15.75" thickTop="1">
      <c r="A7" s="168" t="s">
        <v>363</v>
      </c>
      <c r="B7" s="169" t="s">
        <v>208</v>
      </c>
      <c r="C7" s="721">
        <v>32506</v>
      </c>
      <c r="D7" s="722">
        <v>20929</v>
      </c>
      <c r="E7" s="156">
        <v>43280</v>
      </c>
      <c r="F7" s="170">
        <v>55567</v>
      </c>
    </row>
    <row r="8" spans="1:6" ht="15.75" thickBot="1">
      <c r="A8" s="162"/>
      <c r="B8" s="171" t="s">
        <v>209</v>
      </c>
      <c r="C8" s="723">
        <v>32506</v>
      </c>
      <c r="D8" s="724">
        <v>42297</v>
      </c>
      <c r="E8" s="11">
        <v>54987</v>
      </c>
      <c r="F8" s="172"/>
    </row>
    <row r="9" spans="1:6" ht="15.75" thickBot="1">
      <c r="A9" s="173"/>
      <c r="B9" s="174" t="s">
        <v>364</v>
      </c>
      <c r="C9" s="725">
        <v>0</v>
      </c>
      <c r="D9" s="726">
        <v>1.02</v>
      </c>
      <c r="E9" s="726">
        <v>0.2705</v>
      </c>
      <c r="F9" s="726"/>
    </row>
    <row r="10" spans="1:6" ht="15.75" thickBot="1">
      <c r="A10" s="968" t="s">
        <v>365</v>
      </c>
      <c r="B10" s="969"/>
      <c r="C10" s="727">
        <v>0</v>
      </c>
      <c r="D10" s="728">
        <f>_xlfn.IFERROR(D8/C8-1,0)</f>
        <v>0.3012059312126991</v>
      </c>
      <c r="E10" s="726">
        <v>0.3</v>
      </c>
      <c r="F10" s="726">
        <v>0.01</v>
      </c>
    </row>
    <row r="11" spans="1:6" ht="15.75" thickTop="1">
      <c r="A11" s="168" t="s">
        <v>366</v>
      </c>
      <c r="B11" s="169" t="s">
        <v>208</v>
      </c>
      <c r="C11" s="721">
        <v>68569</v>
      </c>
      <c r="D11" s="722">
        <v>64911</v>
      </c>
      <c r="E11" s="156">
        <v>85017</v>
      </c>
      <c r="F11" s="156">
        <v>94916</v>
      </c>
    </row>
    <row r="12" spans="1:10" ht="15.75" thickBot="1">
      <c r="A12" s="162"/>
      <c r="B12" s="171" t="s">
        <v>209</v>
      </c>
      <c r="C12" s="721">
        <v>68569</v>
      </c>
      <c r="D12" s="722">
        <v>80331</v>
      </c>
      <c r="E12" s="156">
        <v>90934</v>
      </c>
      <c r="F12" s="172" t="s">
        <v>210</v>
      </c>
      <c r="J12" s="8"/>
    </row>
    <row r="13" spans="1:6" ht="15">
      <c r="A13" s="173"/>
      <c r="B13" s="174" t="s">
        <v>364</v>
      </c>
      <c r="C13" s="725">
        <f>_xlfn.IFERROR(C12/C11-1,0)</f>
        <v>0</v>
      </c>
      <c r="D13" s="726">
        <f>_xlfn.IFERROR(D12/D11-1,0)</f>
        <v>0.23755603826778193</v>
      </c>
      <c r="E13" s="726">
        <f>_xlfn.IFERROR(E12/E11-1,0)</f>
        <v>0.06959784513685507</v>
      </c>
      <c r="F13" s="726">
        <f>_xlfn.IFERROR(F12/F11-1,0)</f>
        <v>0</v>
      </c>
    </row>
    <row r="14" spans="1:10" ht="15.75" thickBot="1">
      <c r="A14" s="968" t="s">
        <v>365</v>
      </c>
      <c r="B14" s="969"/>
      <c r="C14" s="727">
        <f>_xlfn.IFERROR(C12/B12-1,0)</f>
        <v>0</v>
      </c>
      <c r="D14" s="728">
        <f>_xlfn.IFERROR(D12/C12-1,0)</f>
        <v>0.17153524187314972</v>
      </c>
      <c r="E14" s="728">
        <f>_xlfn.IFERROR(E12/D12-1,0)</f>
        <v>0.1319913856419066</v>
      </c>
      <c r="F14" s="728">
        <v>0.0438</v>
      </c>
      <c r="J14" s="8"/>
    </row>
    <row r="15" spans="1:6" ht="15.75" thickTop="1">
      <c r="A15" s="168" t="s">
        <v>207</v>
      </c>
      <c r="B15" s="169" t="s">
        <v>208</v>
      </c>
      <c r="C15" s="721">
        <v>169346</v>
      </c>
      <c r="D15" s="722">
        <v>171765</v>
      </c>
      <c r="E15" s="156">
        <v>192619</v>
      </c>
      <c r="F15" s="156">
        <v>224345</v>
      </c>
    </row>
    <row r="16" spans="1:6" ht="15.75" thickBot="1">
      <c r="A16" s="162"/>
      <c r="B16" s="171" t="s">
        <v>209</v>
      </c>
      <c r="C16" s="729">
        <v>170510</v>
      </c>
      <c r="D16" s="730">
        <v>175901</v>
      </c>
      <c r="E16" s="13">
        <v>215432</v>
      </c>
      <c r="F16" s="172" t="s">
        <v>210</v>
      </c>
    </row>
    <row r="17" spans="1:6" ht="15">
      <c r="A17" s="173"/>
      <c r="B17" s="174" t="s">
        <v>364</v>
      </c>
      <c r="C17" s="725">
        <f>_xlfn.IFERROR(C16/C15-1,0)</f>
        <v>0.006873501588463782</v>
      </c>
      <c r="D17" s="726">
        <f>_xlfn.IFERROR(D16/D15-1,0)</f>
        <v>0.02407941082292675</v>
      </c>
      <c r="E17" s="726">
        <f>_xlfn.IFERROR(E16/E15-1,0)</f>
        <v>0.1184358760039248</v>
      </c>
      <c r="F17" s="726">
        <f>_xlfn.IFERROR(F16/F15-1,0)</f>
        <v>0</v>
      </c>
    </row>
    <row r="18" spans="1:10" ht="15.75" thickBot="1">
      <c r="A18" s="968" t="s">
        <v>365</v>
      </c>
      <c r="B18" s="969"/>
      <c r="C18" s="727">
        <f>_xlfn.IFERROR(C16/B16-1,0)</f>
        <v>0</v>
      </c>
      <c r="D18" s="728">
        <f>_xlfn.IFERROR(D16/C16-1,0)</f>
        <v>0.031616913963990356</v>
      </c>
      <c r="E18" s="728">
        <f>_xlfn.IFERROR(E16/D16-1,0)</f>
        <v>0.22473436762724486</v>
      </c>
      <c r="F18" s="728">
        <v>0.0412</v>
      </c>
      <c r="J18" s="8"/>
    </row>
    <row r="19" spans="1:6" ht="15.75" thickTop="1">
      <c r="A19" s="168" t="s">
        <v>211</v>
      </c>
      <c r="B19" s="169" t="s">
        <v>208</v>
      </c>
      <c r="C19" s="721">
        <v>169350</v>
      </c>
      <c r="D19" s="731">
        <v>171494</v>
      </c>
      <c r="E19" s="175">
        <v>187315</v>
      </c>
      <c r="F19" s="175">
        <v>223181</v>
      </c>
    </row>
    <row r="20" spans="1:6" ht="15.75" thickBot="1">
      <c r="A20" s="162"/>
      <c r="B20" s="171" t="s">
        <v>209</v>
      </c>
      <c r="C20" s="729">
        <v>169034</v>
      </c>
      <c r="D20" s="732">
        <v>171106</v>
      </c>
      <c r="E20" s="176">
        <v>198448</v>
      </c>
      <c r="F20" s="177" t="s">
        <v>210</v>
      </c>
    </row>
    <row r="21" spans="1:6" ht="15">
      <c r="A21" s="173"/>
      <c r="B21" s="174" t="s">
        <v>364</v>
      </c>
      <c r="C21" s="725">
        <f>_xlfn.IFERROR(C20/C19-1,0)</f>
        <v>-0.0018659580749925686</v>
      </c>
      <c r="D21" s="726">
        <f>_xlfn.IFERROR(D20/D19-1,0)</f>
        <v>-0.0022624698240171215</v>
      </c>
      <c r="E21" s="726">
        <f>_xlfn.IFERROR(E20/E19-1,0)</f>
        <v>0.05943464218028449</v>
      </c>
      <c r="F21" s="726">
        <f>_xlfn.IFERROR(F20/F19-1,0)</f>
        <v>0</v>
      </c>
    </row>
    <row r="22" spans="1:6" ht="15.75" thickBot="1">
      <c r="A22" s="968" t="s">
        <v>365</v>
      </c>
      <c r="B22" s="969"/>
      <c r="C22" s="727">
        <f>_xlfn.IFERROR(C20/B20-1,0)</f>
        <v>0</v>
      </c>
      <c r="D22" s="728">
        <f>_xlfn.IFERROR(D20/C20-1,0)</f>
        <v>0.012257888945419237</v>
      </c>
      <c r="E22" s="728">
        <f>_xlfn.IFERROR(E20/D20-1,0)</f>
        <v>0.15979568220868945</v>
      </c>
      <c r="F22" s="728">
        <v>0.1246</v>
      </c>
    </row>
    <row r="23" spans="1:6" ht="15.75" thickTop="1">
      <c r="A23" s="168" t="s">
        <v>212</v>
      </c>
      <c r="B23" s="169" t="s">
        <v>208</v>
      </c>
      <c r="C23" s="721">
        <f aca="true" t="shared" si="0" ref="C23:E24">C15-C19</f>
        <v>-4</v>
      </c>
      <c r="D23" s="731">
        <f t="shared" si="0"/>
        <v>271</v>
      </c>
      <c r="E23" s="868">
        <f t="shared" si="0"/>
        <v>5304</v>
      </c>
      <c r="F23" s="156">
        <v>1164</v>
      </c>
    </row>
    <row r="24" spans="1:6" ht="15.75" thickBot="1">
      <c r="A24" s="162"/>
      <c r="B24" s="171" t="s">
        <v>209</v>
      </c>
      <c r="C24" s="729">
        <f t="shared" si="0"/>
        <v>1476</v>
      </c>
      <c r="D24" s="732">
        <f t="shared" si="0"/>
        <v>4795</v>
      </c>
      <c r="E24" s="869">
        <v>16984</v>
      </c>
      <c r="F24" s="177" t="s">
        <v>210</v>
      </c>
    </row>
    <row r="25" spans="1:6" ht="15">
      <c r="A25" s="173"/>
      <c r="B25" s="174" t="s">
        <v>364</v>
      </c>
      <c r="C25" s="725">
        <f>_xlfn.IFERROR(C24/C23-1,0)</f>
        <v>-370</v>
      </c>
      <c r="D25" s="726">
        <f>_xlfn.IFERROR(D24/D23-1,0)</f>
        <v>16.69372693726937</v>
      </c>
      <c r="E25" s="726">
        <f>_xlfn.IFERROR(E24/E23-1,0)</f>
        <v>2.20211161387632</v>
      </c>
      <c r="F25" s="726">
        <f>_xlfn.IFERROR(F24/F23-1,0)</f>
        <v>0</v>
      </c>
    </row>
    <row r="26" spans="1:6" ht="15.75" thickBot="1">
      <c r="A26" s="968" t="s">
        <v>365</v>
      </c>
      <c r="B26" s="969"/>
      <c r="C26" s="727">
        <f>_xlfn.IFERROR(C24/B24-1,0)</f>
        <v>0</v>
      </c>
      <c r="D26" s="728">
        <f>_xlfn.IFERROR(D24/C24-1,0)</f>
        <v>2.2486449864498645</v>
      </c>
      <c r="E26" s="728">
        <f>_xlfn.IFERROR(E24/D24-1,0)</f>
        <v>2.5420229405630868</v>
      </c>
      <c r="F26" s="727">
        <v>-14.59</v>
      </c>
    </row>
    <row r="27" spans="1:6" ht="15.75" thickTop="1">
      <c r="A27" s="178" t="s">
        <v>213</v>
      </c>
      <c r="B27" s="169" t="s">
        <v>208</v>
      </c>
      <c r="C27" s="721">
        <v>1064</v>
      </c>
      <c r="D27" s="731">
        <v>61</v>
      </c>
      <c r="E27" s="175">
        <v>211</v>
      </c>
      <c r="F27" s="175">
        <v>580</v>
      </c>
    </row>
    <row r="28" spans="1:6" ht="15.75" thickBot="1">
      <c r="A28" s="162"/>
      <c r="B28" s="171" t="s">
        <v>209</v>
      </c>
      <c r="C28" s="729">
        <v>222</v>
      </c>
      <c r="D28" s="732">
        <v>3620</v>
      </c>
      <c r="E28" s="176">
        <v>14577</v>
      </c>
      <c r="F28" s="177" t="s">
        <v>210</v>
      </c>
    </row>
    <row r="29" spans="1:6" ht="15">
      <c r="A29" s="173"/>
      <c r="B29" s="174" t="s">
        <v>364</v>
      </c>
      <c r="C29" s="725">
        <f>_xlfn.IFERROR(C28/C27-1,0)</f>
        <v>-0.7913533834586466</v>
      </c>
      <c r="D29" s="726">
        <f>_xlfn.IFERROR(D28/D27-1,0)</f>
        <v>58.34426229508197</v>
      </c>
      <c r="E29" s="726">
        <v>16.98</v>
      </c>
      <c r="F29" s="726">
        <f>_xlfn.IFERROR(F28/F27-1,0)</f>
        <v>0</v>
      </c>
    </row>
    <row r="30" spans="1:6" ht="15.75" thickBot="1">
      <c r="A30" s="968" t="s">
        <v>365</v>
      </c>
      <c r="B30" s="969"/>
      <c r="C30" s="727">
        <f>_xlfn.IFERROR(C28/B28-1,0)</f>
        <v>0</v>
      </c>
      <c r="D30" s="728">
        <f>_xlfn.IFERROR(D28/C28-1,0)</f>
        <v>15.306306306306308</v>
      </c>
      <c r="E30" s="728">
        <f>_xlfn.IFERROR(E28/D28-1,0)</f>
        <v>3.0267955801104973</v>
      </c>
      <c r="F30" s="728">
        <v>-25.13</v>
      </c>
    </row>
    <row r="31" spans="1:6" ht="9" customHeight="1" thickBot="1" thickTop="1">
      <c r="A31" s="164"/>
      <c r="B31" s="165"/>
      <c r="C31" s="733"/>
      <c r="D31" s="734"/>
      <c r="E31" s="179"/>
      <c r="F31" s="180"/>
    </row>
    <row r="32" spans="1:6" ht="15.75" thickTop="1">
      <c r="A32" s="168" t="s">
        <v>214</v>
      </c>
      <c r="B32" s="169" t="s">
        <v>208</v>
      </c>
      <c r="C32" s="721">
        <v>88</v>
      </c>
      <c r="D32" s="735">
        <f>SUM('[1]Прилог 6'!E30)</f>
        <v>88</v>
      </c>
      <c r="E32" s="175">
        <v>88</v>
      </c>
      <c r="F32" s="181">
        <v>84</v>
      </c>
    </row>
    <row r="33" spans="1:6" ht="15.75" thickBot="1">
      <c r="A33" s="162"/>
      <c r="B33" s="171" t="s">
        <v>209</v>
      </c>
      <c r="C33" s="729">
        <v>88</v>
      </c>
      <c r="D33" s="736">
        <v>81</v>
      </c>
      <c r="E33" s="176">
        <v>81</v>
      </c>
      <c r="F33" s="182" t="s">
        <v>210</v>
      </c>
    </row>
    <row r="34" spans="1:6" ht="15">
      <c r="A34" s="173"/>
      <c r="B34" s="174" t="s">
        <v>364</v>
      </c>
      <c r="C34" s="725">
        <f>_xlfn.IFERROR(C33/C32-1,0)</f>
        <v>0</v>
      </c>
      <c r="D34" s="726">
        <f>_xlfn.IFERROR(D33/D32-1,0)</f>
        <v>-0.07954545454545459</v>
      </c>
      <c r="E34" s="726">
        <f>_xlfn.IFERROR(E33/E32-1,0)</f>
        <v>-0.07954545454545459</v>
      </c>
      <c r="F34" s="726">
        <f>_xlfn.IFERROR(F33/F32-1,0)</f>
        <v>0</v>
      </c>
    </row>
    <row r="35" spans="1:6" ht="15.75" thickBot="1">
      <c r="A35" s="968" t="s">
        <v>365</v>
      </c>
      <c r="B35" s="969"/>
      <c r="C35" s="727">
        <f>_xlfn.IFERROR(C33/B33-1,0)</f>
        <v>0</v>
      </c>
      <c r="D35" s="728">
        <f>_xlfn.IFERROR(D33/C33-1,0)</f>
        <v>-0.07954545454545459</v>
      </c>
      <c r="E35" s="728">
        <f>_xlfn.IFERROR(E33/D33-1,0)</f>
        <v>0</v>
      </c>
      <c r="F35" s="728">
        <v>0.04</v>
      </c>
    </row>
    <row r="36" spans="1:6" ht="15.75" thickTop="1">
      <c r="A36" s="168" t="s">
        <v>215</v>
      </c>
      <c r="B36" s="169" t="s">
        <v>208</v>
      </c>
      <c r="C36" s="721">
        <v>50609</v>
      </c>
      <c r="D36" s="737">
        <v>52934</v>
      </c>
      <c r="E36" s="175">
        <v>58091</v>
      </c>
      <c r="F36" s="181">
        <v>65819</v>
      </c>
    </row>
    <row r="37" spans="1:6" ht="15.75" thickBot="1">
      <c r="A37" s="162"/>
      <c r="B37" s="171" t="s">
        <v>209</v>
      </c>
      <c r="C37" s="729">
        <v>48000</v>
      </c>
      <c r="D37" s="736">
        <v>54209</v>
      </c>
      <c r="E37" s="176">
        <v>58506</v>
      </c>
      <c r="F37" s="182" t="s">
        <v>210</v>
      </c>
    </row>
    <row r="38" spans="1:6" ht="15">
      <c r="A38" s="173"/>
      <c r="B38" s="174" t="s">
        <v>364</v>
      </c>
      <c r="C38" s="725">
        <f>_xlfn.IFERROR(C37/C36-1,0)</f>
        <v>-0.051552095477089055</v>
      </c>
      <c r="D38" s="726">
        <f>_xlfn.IFERROR(D37/D36-1,0)</f>
        <v>0.0240865984055616</v>
      </c>
      <c r="E38" s="726">
        <f>_xlfn.IFERROR(E37/E36-1,0)</f>
        <v>0.007143963780964269</v>
      </c>
      <c r="F38" s="726">
        <f>_xlfn.IFERROR(F37/F36-1,0)</f>
        <v>0</v>
      </c>
    </row>
    <row r="39" spans="1:6" ht="15.75" thickBot="1">
      <c r="A39" s="968" t="s">
        <v>365</v>
      </c>
      <c r="B39" s="969"/>
      <c r="C39" s="727">
        <f>_xlfn.IFERROR(C37/B37-1,0)</f>
        <v>0</v>
      </c>
      <c r="D39" s="728">
        <f>_xlfn.IFERROR(D37/C37-1,0)</f>
        <v>0.12935416666666666</v>
      </c>
      <c r="E39" s="728">
        <f>_xlfn.IFERROR(E37/D37-1,0)</f>
        <v>0.07926728034090291</v>
      </c>
      <c r="F39" s="728">
        <v>0.125</v>
      </c>
    </row>
    <row r="40" spans="1:6" ht="9" customHeight="1" thickBot="1" thickTop="1">
      <c r="A40" s="164"/>
      <c r="B40" s="165"/>
      <c r="C40" s="733"/>
      <c r="D40" s="734"/>
      <c r="E40" s="179"/>
      <c r="F40" s="180"/>
    </row>
    <row r="41" spans="1:6" ht="15.75" thickTop="1">
      <c r="A41" s="168" t="s">
        <v>367</v>
      </c>
      <c r="B41" s="169" t="s">
        <v>208</v>
      </c>
      <c r="C41" s="721">
        <v>0</v>
      </c>
      <c r="D41" s="737">
        <v>0</v>
      </c>
      <c r="E41" s="175">
        <v>0</v>
      </c>
      <c r="F41" s="181">
        <v>0</v>
      </c>
    </row>
    <row r="42" spans="1:6" ht="15.75" thickBot="1">
      <c r="A42" s="162"/>
      <c r="B42" s="171" t="s">
        <v>209</v>
      </c>
      <c r="C42" s="729">
        <v>0</v>
      </c>
      <c r="D42" s="736">
        <v>0</v>
      </c>
      <c r="E42" s="176">
        <v>0</v>
      </c>
      <c r="F42" s="182"/>
    </row>
    <row r="43" spans="1:6" ht="15">
      <c r="A43" s="173"/>
      <c r="B43" s="174" t="s">
        <v>364</v>
      </c>
      <c r="C43" s="725">
        <f>_xlfn.IFERROR(C42/C41-1,0)</f>
        <v>0</v>
      </c>
      <c r="D43" s="725">
        <f>_xlfn.IFERROR(D42/D41-1,0)</f>
        <v>0</v>
      </c>
      <c r="E43" s="725">
        <f>_xlfn.IFERROR(E42/E41-1,0)</f>
        <v>0</v>
      </c>
      <c r="F43" s="725">
        <f>_xlfn.IFERROR(F42/F41-1,0)</f>
        <v>0</v>
      </c>
    </row>
    <row r="44" spans="1:6" ht="15.75" thickBot="1">
      <c r="A44" s="968" t="s">
        <v>365</v>
      </c>
      <c r="B44" s="969"/>
      <c r="C44" s="727">
        <f>_xlfn.IFERROR(C42/B42-1,0)</f>
        <v>0</v>
      </c>
      <c r="D44" s="727">
        <v>0</v>
      </c>
      <c r="E44" s="727">
        <v>0</v>
      </c>
      <c r="F44" s="727">
        <v>0</v>
      </c>
    </row>
    <row r="45" ht="13.5" thickTop="1"/>
    <row r="46" spans="1:7" ht="15.75" customHeight="1">
      <c r="A46" s="970" t="s">
        <v>1009</v>
      </c>
      <c r="B46" s="970"/>
      <c r="C46" s="970"/>
      <c r="D46" s="970"/>
      <c r="E46" s="970"/>
      <c r="F46" s="970"/>
      <c r="G46" s="167"/>
    </row>
    <row r="47" spans="1:7" ht="12.75">
      <c r="A47" s="970"/>
      <c r="B47" s="970"/>
      <c r="C47" s="970"/>
      <c r="D47" s="970"/>
      <c r="E47" s="970"/>
      <c r="F47" s="970"/>
      <c r="G47" s="167"/>
    </row>
    <row r="48" spans="1:6" ht="12.75">
      <c r="A48" s="970"/>
      <c r="B48" s="970"/>
      <c r="C48" s="970"/>
      <c r="D48" s="970"/>
      <c r="E48" s="970"/>
      <c r="F48" s="970"/>
    </row>
    <row r="50" ht="12.75">
      <c r="A50" s="7" t="s">
        <v>368</v>
      </c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1" max="1" width="23.8515625" style="7" customWidth="1"/>
    <col min="2" max="2" width="16.8515625" style="7" customWidth="1"/>
    <col min="3" max="6" width="15.7109375" style="7" customWidth="1"/>
    <col min="7" max="16384" width="9.140625" style="7" customWidth="1"/>
  </cols>
  <sheetData>
    <row r="1" spans="2:6" ht="12.75">
      <c r="B1" s="8"/>
      <c r="C1" s="8"/>
      <c r="D1" s="8"/>
      <c r="E1" s="8"/>
      <c r="F1" s="183"/>
    </row>
    <row r="2" spans="2:6" ht="13.5" thickBot="1">
      <c r="B2" s="8"/>
      <c r="C2" s="184"/>
      <c r="D2" s="184"/>
      <c r="E2" s="184"/>
      <c r="F2" s="184"/>
    </row>
    <row r="3" spans="1:6" ht="47.25" customHeight="1" thickBot="1">
      <c r="A3" s="184"/>
      <c r="B3" s="185"/>
      <c r="C3" s="199" t="s">
        <v>718</v>
      </c>
      <c r="D3" s="199" t="s">
        <v>1010</v>
      </c>
      <c r="E3" s="200" t="s">
        <v>1011</v>
      </c>
      <c r="F3" s="201" t="s">
        <v>1012</v>
      </c>
    </row>
    <row r="4" spans="1:6" ht="15" customHeight="1">
      <c r="A4" s="986" t="s">
        <v>216</v>
      </c>
      <c r="B4" s="987"/>
      <c r="C4" s="738">
        <v>8293</v>
      </c>
      <c r="D4" s="858">
        <v>9680</v>
      </c>
      <c r="E4" s="858">
        <v>5634</v>
      </c>
      <c r="F4" s="858">
        <v>-10438</v>
      </c>
    </row>
    <row r="5" spans="1:6" ht="15" customHeight="1">
      <c r="A5" s="988" t="s">
        <v>369</v>
      </c>
      <c r="B5" s="989"/>
      <c r="C5" s="740">
        <v>1.38</v>
      </c>
      <c r="D5" s="202">
        <v>4.46</v>
      </c>
      <c r="E5" s="202">
        <v>16.03</v>
      </c>
      <c r="F5" s="203">
        <v>0.61</v>
      </c>
    </row>
    <row r="6" spans="1:6" ht="15" customHeight="1">
      <c r="A6" s="988" t="s">
        <v>370</v>
      </c>
      <c r="B6" s="989"/>
      <c r="C6" s="740">
        <v>5.51</v>
      </c>
      <c r="D6" s="202">
        <v>20.43</v>
      </c>
      <c r="E6" s="202">
        <v>26.51</v>
      </c>
      <c r="F6" s="203">
        <v>1.04</v>
      </c>
    </row>
    <row r="7" spans="1:6" ht="15" customHeight="1">
      <c r="A7" s="988" t="s">
        <v>371</v>
      </c>
      <c r="B7" s="989"/>
      <c r="C7" s="741">
        <v>189356</v>
      </c>
      <c r="D7" s="859">
        <v>197431</v>
      </c>
      <c r="E7" s="859">
        <v>241099</v>
      </c>
      <c r="F7" s="860">
        <v>258607</v>
      </c>
    </row>
    <row r="8" spans="1:6" ht="15" customHeight="1">
      <c r="A8" s="988" t="s">
        <v>218</v>
      </c>
      <c r="B8" s="989"/>
      <c r="C8" s="739">
        <v>230.46</v>
      </c>
      <c r="D8" s="202">
        <v>92</v>
      </c>
      <c r="E8" s="881">
        <v>0.65</v>
      </c>
      <c r="F8" s="202">
        <v>70.81</v>
      </c>
    </row>
    <row r="9" spans="1:6" ht="15" customHeight="1">
      <c r="A9" s="988" t="s">
        <v>217</v>
      </c>
      <c r="B9" s="989"/>
      <c r="C9" s="739">
        <v>67.03</v>
      </c>
      <c r="D9" s="202">
        <v>59.71</v>
      </c>
      <c r="E9" s="202">
        <v>299.3</v>
      </c>
      <c r="F9" s="202">
        <v>148.09</v>
      </c>
    </row>
    <row r="10" spans="1:6" ht="15" customHeight="1" thickBot="1">
      <c r="A10" s="990" t="s">
        <v>372</v>
      </c>
      <c r="B10" s="991"/>
      <c r="C10" s="742">
        <v>54.37</v>
      </c>
      <c r="D10" s="204">
        <v>55.45</v>
      </c>
      <c r="E10" s="204">
        <v>50.68</v>
      </c>
      <c r="F10" s="205">
        <v>55.38</v>
      </c>
    </row>
    <row r="11" spans="1:6" ht="12.75">
      <c r="A11" s="186"/>
      <c r="B11" s="186"/>
      <c r="C11" s="187"/>
      <c r="D11" s="187"/>
      <c r="E11" s="187"/>
      <c r="F11" s="187"/>
    </row>
    <row r="12" spans="2:6" ht="13.5" thickBot="1">
      <c r="B12" s="8"/>
      <c r="C12" s="188"/>
      <c r="D12" s="188"/>
      <c r="E12" s="188"/>
      <c r="F12" s="189" t="s">
        <v>197</v>
      </c>
    </row>
    <row r="13" spans="1:6" ht="39.75" customHeight="1" thickBot="1">
      <c r="A13" s="184"/>
      <c r="B13" s="185"/>
      <c r="C13" s="206" t="s">
        <v>404</v>
      </c>
      <c r="D13" s="206" t="s">
        <v>720</v>
      </c>
      <c r="E13" s="206" t="s">
        <v>1013</v>
      </c>
      <c r="F13" s="206" t="s">
        <v>1014</v>
      </c>
    </row>
    <row r="14" spans="1:6" ht="15" customHeight="1">
      <c r="A14" s="976" t="s">
        <v>373</v>
      </c>
      <c r="B14" s="977"/>
      <c r="C14" s="738">
        <v>8958</v>
      </c>
      <c r="D14" s="743">
        <v>5397</v>
      </c>
      <c r="E14" s="858">
        <v>2019</v>
      </c>
      <c r="F14" s="861">
        <v>0</v>
      </c>
    </row>
    <row r="15" spans="1:6" ht="15" customHeight="1">
      <c r="A15" s="978" t="s">
        <v>374</v>
      </c>
      <c r="B15" s="979"/>
      <c r="C15" s="744">
        <v>0</v>
      </c>
      <c r="D15" s="745"/>
      <c r="E15" s="207"/>
      <c r="F15" s="208"/>
    </row>
    <row r="16" spans="1:6" ht="15" customHeight="1" thickBot="1">
      <c r="A16" s="980" t="s">
        <v>275</v>
      </c>
      <c r="B16" s="981"/>
      <c r="C16" s="878">
        <f>SUM(C14:C15)</f>
        <v>8958</v>
      </c>
      <c r="D16" s="882">
        <f>SUM(D14:D15)</f>
        <v>5397</v>
      </c>
      <c r="E16" s="879">
        <v>2019</v>
      </c>
      <c r="F16" s="880">
        <v>0</v>
      </c>
    </row>
    <row r="17" spans="1:6" s="190" customFormat="1" ht="12.75">
      <c r="A17" s="209"/>
      <c r="B17" s="192"/>
      <c r="C17" s="210"/>
      <c r="D17" s="210"/>
      <c r="E17" s="210"/>
      <c r="F17" s="210"/>
    </row>
    <row r="18" spans="1:6" s="190" customFormat="1" ht="13.5" thickBot="1">
      <c r="A18" s="211"/>
      <c r="B18" s="195"/>
      <c r="C18" s="212"/>
      <c r="D18" s="212"/>
      <c r="E18" s="212"/>
      <c r="F18" s="189" t="s">
        <v>197</v>
      </c>
    </row>
    <row r="19" spans="1:6" ht="30" customHeight="1" thickBot="1">
      <c r="A19" s="184"/>
      <c r="B19" s="213"/>
      <c r="C19" s="214" t="s">
        <v>391</v>
      </c>
      <c r="D19" s="214" t="s">
        <v>403</v>
      </c>
      <c r="E19" s="214" t="s">
        <v>717</v>
      </c>
      <c r="F19" s="215" t="s">
        <v>1012</v>
      </c>
    </row>
    <row r="20" spans="1:6" ht="15" customHeight="1">
      <c r="A20" s="982" t="s">
        <v>227</v>
      </c>
      <c r="B20" s="216" t="s">
        <v>208</v>
      </c>
      <c r="C20" s="746">
        <v>0</v>
      </c>
      <c r="D20" s="747">
        <f>SUM('[1]Прилог 4'!B12)</f>
        <v>0</v>
      </c>
      <c r="E20" s="866">
        <v>5000</v>
      </c>
      <c r="F20" s="866">
        <v>10000</v>
      </c>
    </row>
    <row r="21" spans="1:6" ht="15" customHeight="1">
      <c r="A21" s="983"/>
      <c r="B21" s="217" t="s">
        <v>377</v>
      </c>
      <c r="C21" s="748">
        <v>0</v>
      </c>
      <c r="D21" s="749">
        <v>2600</v>
      </c>
      <c r="E21" s="862">
        <v>6664</v>
      </c>
      <c r="F21" s="218" t="s">
        <v>210</v>
      </c>
    </row>
    <row r="22" spans="1:6" ht="15" customHeight="1" thickBot="1">
      <c r="A22" s="984"/>
      <c r="B22" s="219" t="s">
        <v>390</v>
      </c>
      <c r="C22" s="750">
        <v>0</v>
      </c>
      <c r="D22" s="751">
        <v>2600</v>
      </c>
      <c r="E22" s="863">
        <v>6664</v>
      </c>
      <c r="F22" s="221" t="s">
        <v>210</v>
      </c>
    </row>
    <row r="23" spans="1:6" ht="15" customHeight="1">
      <c r="A23" s="983" t="s">
        <v>375</v>
      </c>
      <c r="B23" s="222" t="s">
        <v>208</v>
      </c>
      <c r="C23" s="752">
        <v>0</v>
      </c>
      <c r="D23" s="753">
        <f>SUM('[1]Прилог 4'!B13)</f>
        <v>0</v>
      </c>
      <c r="E23" s="223"/>
      <c r="F23" s="223">
        <v>0</v>
      </c>
    </row>
    <row r="24" spans="1:6" ht="15" customHeight="1">
      <c r="A24" s="983"/>
      <c r="B24" s="224" t="s">
        <v>377</v>
      </c>
      <c r="C24" s="754">
        <v>0</v>
      </c>
      <c r="D24" s="755">
        <f>SUM('[1]Прилог 4'!C13)</f>
        <v>0</v>
      </c>
      <c r="E24" s="218"/>
      <c r="F24" s="225" t="s">
        <v>210</v>
      </c>
    </row>
    <row r="25" spans="1:6" ht="15" customHeight="1" thickBot="1">
      <c r="A25" s="984"/>
      <c r="B25" s="226" t="s">
        <v>390</v>
      </c>
      <c r="C25" s="756">
        <v>0</v>
      </c>
      <c r="D25" s="751">
        <f>SUM('[1]Прилог 4'!D13)</f>
        <v>0</v>
      </c>
      <c r="E25" s="220"/>
      <c r="F25" s="220" t="s">
        <v>210</v>
      </c>
    </row>
    <row r="26" spans="1:6" ht="15">
      <c r="A26" s="974" t="s">
        <v>376</v>
      </c>
      <c r="B26" s="227" t="s">
        <v>208</v>
      </c>
      <c r="C26" s="757">
        <v>0</v>
      </c>
      <c r="D26" s="753">
        <f>SUM(D20+D23)</f>
        <v>0</v>
      </c>
      <c r="E26" s="867">
        <v>5000</v>
      </c>
      <c r="F26" s="867">
        <v>10000</v>
      </c>
    </row>
    <row r="27" spans="1:6" ht="15">
      <c r="A27" s="974"/>
      <c r="B27" s="228" t="s">
        <v>377</v>
      </c>
      <c r="C27" s="758">
        <v>0</v>
      </c>
      <c r="D27" s="883">
        <v>2600</v>
      </c>
      <c r="E27" s="864">
        <v>6664</v>
      </c>
      <c r="F27" s="229" t="s">
        <v>210</v>
      </c>
    </row>
    <row r="28" spans="1:6" ht="15.75" thickBot="1">
      <c r="A28" s="975"/>
      <c r="B28" s="230" t="s">
        <v>390</v>
      </c>
      <c r="C28" s="759">
        <v>0</v>
      </c>
      <c r="D28" s="751">
        <v>2600</v>
      </c>
      <c r="E28" s="865">
        <v>6664</v>
      </c>
      <c r="F28" s="231" t="s">
        <v>210</v>
      </c>
    </row>
    <row r="29" spans="1:6" ht="12.75">
      <c r="A29" s="186"/>
      <c r="B29" s="192"/>
      <c r="C29" s="193"/>
      <c r="D29" s="193"/>
      <c r="E29" s="194"/>
      <c r="F29" s="193"/>
    </row>
    <row r="30" spans="1:6" ht="12.75">
      <c r="A30" s="8"/>
      <c r="B30" s="195"/>
      <c r="C30" s="193"/>
      <c r="D30" s="193"/>
      <c r="E30" s="193"/>
      <c r="F30" s="193"/>
    </row>
    <row r="31" spans="1:6" ht="12.75">
      <c r="A31" s="8"/>
      <c r="B31" s="195"/>
      <c r="C31" s="193"/>
      <c r="D31" s="193"/>
      <c r="E31" s="193"/>
      <c r="F31" s="193"/>
    </row>
    <row r="32" ht="12.75">
      <c r="B32" s="8"/>
    </row>
    <row r="33" ht="12.75">
      <c r="B33" s="8"/>
    </row>
    <row r="34" spans="1:6" ht="18" customHeight="1">
      <c r="A34" s="232" t="s">
        <v>219</v>
      </c>
      <c r="B34" s="232"/>
      <c r="C34" s="232"/>
      <c r="D34" s="232"/>
      <c r="E34" s="232"/>
      <c r="F34" s="232"/>
    </row>
    <row r="35" spans="1:7" ht="18" customHeight="1">
      <c r="A35" s="985" t="s">
        <v>764</v>
      </c>
      <c r="B35" s="985"/>
      <c r="C35" s="985"/>
      <c r="D35" s="985"/>
      <c r="E35" s="985"/>
      <c r="F35" s="985"/>
      <c r="G35" s="233"/>
    </row>
    <row r="36" spans="1:7" ht="18" customHeight="1">
      <c r="A36" s="985"/>
      <c r="B36" s="985"/>
      <c r="C36" s="985"/>
      <c r="D36" s="985"/>
      <c r="E36" s="985"/>
      <c r="F36" s="985"/>
      <c r="G36" s="233"/>
    </row>
    <row r="37" spans="1:7" ht="18" customHeight="1">
      <c r="A37" s="985"/>
      <c r="B37" s="985"/>
      <c r="C37" s="985"/>
      <c r="D37" s="985"/>
      <c r="E37" s="985"/>
      <c r="F37" s="985"/>
      <c r="G37" s="233"/>
    </row>
    <row r="38" spans="1:7" ht="18" customHeight="1">
      <c r="A38" s="985"/>
      <c r="B38" s="985"/>
      <c r="C38" s="985"/>
      <c r="D38" s="985"/>
      <c r="E38" s="985"/>
      <c r="F38" s="985"/>
      <c r="G38" s="233"/>
    </row>
    <row r="39" spans="1:7" ht="18" customHeight="1">
      <c r="A39" s="973" t="s">
        <v>765</v>
      </c>
      <c r="B39" s="973"/>
      <c r="C39" s="973"/>
      <c r="D39" s="973"/>
      <c r="E39" s="973"/>
      <c r="F39" s="973"/>
      <c r="G39" s="233"/>
    </row>
    <row r="40" spans="1:7" ht="18" customHeight="1">
      <c r="A40" s="973" t="s">
        <v>766</v>
      </c>
      <c r="B40" s="973"/>
      <c r="C40" s="973"/>
      <c r="D40" s="973"/>
      <c r="E40" s="973"/>
      <c r="F40" s="973"/>
      <c r="G40" s="233"/>
    </row>
    <row r="41" spans="1:7" ht="18" customHeight="1">
      <c r="A41" s="973" t="s">
        <v>767</v>
      </c>
      <c r="B41" s="973"/>
      <c r="C41" s="973"/>
      <c r="D41" s="973"/>
      <c r="E41" s="973"/>
      <c r="F41" s="973"/>
      <c r="G41" s="233"/>
    </row>
    <row r="42" spans="1:7" ht="18" customHeight="1">
      <c r="A42" s="970" t="s">
        <v>770</v>
      </c>
      <c r="B42" s="970"/>
      <c r="C42" s="970"/>
      <c r="D42" s="970"/>
      <c r="E42" s="970"/>
      <c r="F42" s="970"/>
      <c r="G42" s="233"/>
    </row>
    <row r="43" spans="1:7" ht="12" customHeight="1">
      <c r="A43" s="970"/>
      <c r="B43" s="970"/>
      <c r="C43" s="970"/>
      <c r="D43" s="970"/>
      <c r="E43" s="970"/>
      <c r="F43" s="970"/>
      <c r="G43" s="233"/>
    </row>
    <row r="44" spans="1:7" ht="18" customHeight="1">
      <c r="A44" s="973" t="s">
        <v>768</v>
      </c>
      <c r="B44" s="973"/>
      <c r="C44" s="973"/>
      <c r="D44" s="973"/>
      <c r="E44" s="973"/>
      <c r="F44" s="973"/>
      <c r="G44" s="233"/>
    </row>
    <row r="45" spans="1:6" ht="21" customHeight="1">
      <c r="A45" s="970" t="s">
        <v>769</v>
      </c>
      <c r="B45" s="970"/>
      <c r="C45" s="970"/>
      <c r="D45" s="970"/>
      <c r="E45" s="970"/>
      <c r="F45" s="970"/>
    </row>
    <row r="46" spans="1:6" ht="9" customHeight="1">
      <c r="A46" s="970"/>
      <c r="B46" s="970"/>
      <c r="C46" s="970"/>
      <c r="D46" s="970"/>
      <c r="E46" s="970"/>
      <c r="F46" s="970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zoomScalePageLayoutView="0" workbookViewId="0" topLeftCell="A58">
      <selection activeCell="H143" sqref="H143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3" customWidth="1"/>
  </cols>
  <sheetData>
    <row r="1" ht="12.75" customHeight="1">
      <c r="H1" s="135" t="s">
        <v>362</v>
      </c>
    </row>
    <row r="2" spans="2:9" ht="17.25" customHeight="1">
      <c r="B2" s="1005" t="s">
        <v>937</v>
      </c>
      <c r="C2" s="1005"/>
      <c r="D2" s="1005"/>
      <c r="E2" s="1005"/>
      <c r="F2" s="1005"/>
      <c r="G2" s="1005"/>
      <c r="H2" s="1005"/>
      <c r="I2" s="79"/>
    </row>
    <row r="3" spans="5:8" ht="12" customHeight="1" thickBot="1">
      <c r="E3"/>
      <c r="F3"/>
      <c r="G3"/>
      <c r="H3" s="131" t="s">
        <v>197</v>
      </c>
    </row>
    <row r="4" spans="2:8" ht="20.25" customHeight="1">
      <c r="B4" s="999" t="s">
        <v>256</v>
      </c>
      <c r="C4" s="1001" t="s">
        <v>257</v>
      </c>
      <c r="D4" s="1003" t="s">
        <v>40</v>
      </c>
      <c r="E4" s="996" t="s">
        <v>64</v>
      </c>
      <c r="F4" s="997"/>
      <c r="G4" s="997"/>
      <c r="H4" s="998"/>
    </row>
    <row r="5" spans="2:8" ht="28.5" customHeight="1">
      <c r="B5" s="1000"/>
      <c r="C5" s="1002"/>
      <c r="D5" s="1004"/>
      <c r="E5" s="672" t="s">
        <v>943</v>
      </c>
      <c r="F5" s="672" t="s">
        <v>944</v>
      </c>
      <c r="G5" s="672" t="s">
        <v>945</v>
      </c>
      <c r="H5" s="673" t="s">
        <v>946</v>
      </c>
    </row>
    <row r="6" spans="2:8" ht="12.75" customHeight="1" thickBot="1">
      <c r="B6" s="36">
        <v>1</v>
      </c>
      <c r="C6" s="29">
        <v>2</v>
      </c>
      <c r="D6" s="134">
        <v>3</v>
      </c>
      <c r="E6" s="37">
        <v>4</v>
      </c>
      <c r="F6" s="29">
        <v>5</v>
      </c>
      <c r="G6" s="134">
        <v>6</v>
      </c>
      <c r="H6" s="38">
        <v>7</v>
      </c>
    </row>
    <row r="7" spans="2:8" ht="19.5" customHeight="1">
      <c r="B7" s="686"/>
      <c r="C7" s="20" t="s">
        <v>91</v>
      </c>
      <c r="D7" s="132"/>
      <c r="E7" s="152"/>
      <c r="F7" s="152"/>
      <c r="G7" s="152"/>
      <c r="H7" s="153"/>
    </row>
    <row r="8" spans="1:8" ht="19.5" customHeight="1">
      <c r="A8" s="49"/>
      <c r="B8" s="687" t="s">
        <v>808</v>
      </c>
      <c r="C8" s="20" t="s">
        <v>406</v>
      </c>
      <c r="D8" s="133" t="s">
        <v>281</v>
      </c>
      <c r="E8" s="154"/>
      <c r="F8" s="154"/>
      <c r="G8" s="154"/>
      <c r="H8" s="155"/>
    </row>
    <row r="9" spans="1:8" ht="19.5" customHeight="1">
      <c r="A9" s="49"/>
      <c r="B9" s="919"/>
      <c r="C9" s="22" t="s">
        <v>407</v>
      </c>
      <c r="D9" s="1008" t="s">
        <v>282</v>
      </c>
      <c r="E9" s="992">
        <v>69720</v>
      </c>
      <c r="F9" s="992">
        <v>69118</v>
      </c>
      <c r="G9" s="992">
        <v>67239</v>
      </c>
      <c r="H9" s="994">
        <v>72394</v>
      </c>
    </row>
    <row r="10" spans="1:8" ht="13.5" customHeight="1">
      <c r="A10" s="49"/>
      <c r="B10" s="919"/>
      <c r="C10" s="23" t="s">
        <v>408</v>
      </c>
      <c r="D10" s="920"/>
      <c r="E10" s="993"/>
      <c r="F10" s="993"/>
      <c r="G10" s="993"/>
      <c r="H10" s="995"/>
    </row>
    <row r="11" spans="1:8" ht="19.5" customHeight="1">
      <c r="A11" s="49"/>
      <c r="B11" s="919" t="s">
        <v>809</v>
      </c>
      <c r="C11" s="24" t="s">
        <v>409</v>
      </c>
      <c r="D11" s="920" t="s">
        <v>283</v>
      </c>
      <c r="E11" s="992">
        <v>0</v>
      </c>
      <c r="F11" s="992">
        <v>0</v>
      </c>
      <c r="G11" s="992">
        <v>0</v>
      </c>
      <c r="H11" s="994">
        <v>0</v>
      </c>
    </row>
    <row r="12" spans="1:8" ht="12.75" customHeight="1">
      <c r="A12" s="49"/>
      <c r="B12" s="919"/>
      <c r="C12" s="25" t="s">
        <v>410</v>
      </c>
      <c r="D12" s="920"/>
      <c r="E12" s="993"/>
      <c r="F12" s="993"/>
      <c r="G12" s="993"/>
      <c r="H12" s="995"/>
    </row>
    <row r="13" spans="1:8" ht="19.5" customHeight="1">
      <c r="A13" s="49"/>
      <c r="B13" s="687" t="s">
        <v>810</v>
      </c>
      <c r="C13" s="26" t="s">
        <v>135</v>
      </c>
      <c r="D13" s="21" t="s">
        <v>284</v>
      </c>
      <c r="E13" s="12"/>
      <c r="F13" s="12"/>
      <c r="G13" s="12"/>
      <c r="H13" s="146"/>
    </row>
    <row r="14" spans="1:8" ht="25.5" customHeight="1">
      <c r="A14" s="49"/>
      <c r="B14" s="687" t="s">
        <v>411</v>
      </c>
      <c r="C14" s="26" t="s">
        <v>412</v>
      </c>
      <c r="D14" s="21" t="s">
        <v>285</v>
      </c>
      <c r="E14" s="12"/>
      <c r="F14" s="12"/>
      <c r="G14" s="12"/>
      <c r="H14" s="146"/>
    </row>
    <row r="15" spans="1:8" ht="19.5" customHeight="1">
      <c r="A15" s="49"/>
      <c r="B15" s="687" t="s">
        <v>811</v>
      </c>
      <c r="C15" s="26" t="s">
        <v>413</v>
      </c>
      <c r="D15" s="21" t="s">
        <v>286</v>
      </c>
      <c r="E15" s="12"/>
      <c r="F15" s="12"/>
      <c r="G15" s="12"/>
      <c r="H15" s="146"/>
    </row>
    <row r="16" spans="1:8" ht="25.5" customHeight="1">
      <c r="A16" s="49"/>
      <c r="B16" s="687" t="s">
        <v>414</v>
      </c>
      <c r="C16" s="26" t="s">
        <v>415</v>
      </c>
      <c r="D16" s="21" t="s">
        <v>287</v>
      </c>
      <c r="E16" s="12"/>
      <c r="F16" s="12"/>
      <c r="G16" s="12"/>
      <c r="H16" s="146"/>
    </row>
    <row r="17" spans="1:8" ht="19.5" customHeight="1">
      <c r="A17" s="49"/>
      <c r="B17" s="687" t="s">
        <v>812</v>
      </c>
      <c r="C17" s="26" t="s">
        <v>416</v>
      </c>
      <c r="D17" s="21" t="s">
        <v>288</v>
      </c>
      <c r="E17" s="12"/>
      <c r="F17" s="12"/>
      <c r="G17" s="12"/>
      <c r="H17" s="146"/>
    </row>
    <row r="18" spans="1:8" ht="19.5" customHeight="1">
      <c r="A18" s="49"/>
      <c r="B18" s="919" t="s">
        <v>813</v>
      </c>
      <c r="C18" s="24" t="s">
        <v>417</v>
      </c>
      <c r="D18" s="920" t="s">
        <v>289</v>
      </c>
      <c r="E18" s="992">
        <v>69720</v>
      </c>
      <c r="F18" s="992">
        <v>69118</v>
      </c>
      <c r="G18" s="992">
        <v>67239</v>
      </c>
      <c r="H18" s="994">
        <v>72394</v>
      </c>
    </row>
    <row r="19" spans="1:8" ht="12.75" customHeight="1">
      <c r="A19" s="49"/>
      <c r="B19" s="919"/>
      <c r="C19" s="25" t="s">
        <v>418</v>
      </c>
      <c r="D19" s="920"/>
      <c r="E19" s="993"/>
      <c r="F19" s="993"/>
      <c r="G19" s="993"/>
      <c r="H19" s="995"/>
    </row>
    <row r="20" spans="1:8" ht="19.5" customHeight="1">
      <c r="A20" s="49"/>
      <c r="B20" s="687" t="s">
        <v>419</v>
      </c>
      <c r="C20" s="26" t="s">
        <v>420</v>
      </c>
      <c r="D20" s="21" t="s">
        <v>290</v>
      </c>
      <c r="E20" s="12"/>
      <c r="F20" s="12"/>
      <c r="G20" s="12"/>
      <c r="H20" s="146"/>
    </row>
    <row r="21" spans="2:8" ht="19.5" customHeight="1">
      <c r="B21" s="688" t="s">
        <v>814</v>
      </c>
      <c r="C21" s="26" t="s">
        <v>421</v>
      </c>
      <c r="D21" s="21" t="s">
        <v>291</v>
      </c>
      <c r="E21" s="12">
        <v>69720</v>
      </c>
      <c r="F21" s="12">
        <v>69118</v>
      </c>
      <c r="G21" s="12">
        <v>67239</v>
      </c>
      <c r="H21" s="146">
        <v>72394</v>
      </c>
    </row>
    <row r="22" spans="2:8" ht="19.5" customHeight="1">
      <c r="B22" s="688" t="s">
        <v>815</v>
      </c>
      <c r="C22" s="26" t="s">
        <v>422</v>
      </c>
      <c r="D22" s="21" t="s">
        <v>292</v>
      </c>
      <c r="E22" s="12"/>
      <c r="F22" s="12"/>
      <c r="G22" s="12"/>
      <c r="H22" s="146"/>
    </row>
    <row r="23" spans="2:8" ht="25.5" customHeight="1">
      <c r="B23" s="688" t="s">
        <v>423</v>
      </c>
      <c r="C23" s="26" t="s">
        <v>424</v>
      </c>
      <c r="D23" s="21" t="s">
        <v>293</v>
      </c>
      <c r="E23" s="12"/>
      <c r="F23" s="12"/>
      <c r="G23" s="12"/>
      <c r="H23" s="146"/>
    </row>
    <row r="24" spans="2:8" ht="25.5" customHeight="1">
      <c r="B24" s="688" t="s">
        <v>425</v>
      </c>
      <c r="C24" s="26" t="s">
        <v>816</v>
      </c>
      <c r="D24" s="21" t="s">
        <v>294</v>
      </c>
      <c r="E24" s="12"/>
      <c r="F24" s="12"/>
      <c r="G24" s="12"/>
      <c r="H24" s="146"/>
    </row>
    <row r="25" spans="2:8" ht="25.5" customHeight="1">
      <c r="B25" s="688" t="s">
        <v>426</v>
      </c>
      <c r="C25" s="26" t="s">
        <v>427</v>
      </c>
      <c r="D25" s="21" t="s">
        <v>295</v>
      </c>
      <c r="E25" s="12"/>
      <c r="F25" s="12"/>
      <c r="G25" s="12"/>
      <c r="H25" s="146"/>
    </row>
    <row r="26" spans="2:8" ht="25.5" customHeight="1">
      <c r="B26" s="688" t="s">
        <v>426</v>
      </c>
      <c r="C26" s="26" t="s">
        <v>428</v>
      </c>
      <c r="D26" s="21" t="s">
        <v>296</v>
      </c>
      <c r="E26" s="12"/>
      <c r="F26" s="12"/>
      <c r="G26" s="12"/>
      <c r="H26" s="146"/>
    </row>
    <row r="27" spans="1:8" ht="19.5" customHeight="1">
      <c r="A27" s="49"/>
      <c r="B27" s="687" t="s">
        <v>817</v>
      </c>
      <c r="C27" s="26" t="s">
        <v>429</v>
      </c>
      <c r="D27" s="21" t="s">
        <v>297</v>
      </c>
      <c r="E27" s="12"/>
      <c r="F27" s="12"/>
      <c r="G27" s="12"/>
      <c r="H27" s="146"/>
    </row>
    <row r="28" spans="1:8" ht="25.5" customHeight="1">
      <c r="A28" s="49"/>
      <c r="B28" s="919" t="s">
        <v>430</v>
      </c>
      <c r="C28" s="24" t="s">
        <v>431</v>
      </c>
      <c r="D28" s="920" t="s">
        <v>298</v>
      </c>
      <c r="E28" s="992">
        <v>0</v>
      </c>
      <c r="F28" s="992">
        <v>0</v>
      </c>
      <c r="G28" s="992">
        <v>0</v>
      </c>
      <c r="H28" s="994">
        <v>0</v>
      </c>
    </row>
    <row r="29" spans="1:8" ht="22.5" customHeight="1">
      <c r="A29" s="49"/>
      <c r="B29" s="919"/>
      <c r="C29" s="25" t="s">
        <v>432</v>
      </c>
      <c r="D29" s="920"/>
      <c r="E29" s="993"/>
      <c r="F29" s="993"/>
      <c r="G29" s="993"/>
      <c r="H29" s="995"/>
    </row>
    <row r="30" spans="1:8" ht="25.5" customHeight="1">
      <c r="A30" s="49"/>
      <c r="B30" s="687" t="s">
        <v>433</v>
      </c>
      <c r="C30" s="26" t="s">
        <v>799</v>
      </c>
      <c r="D30" s="21" t="s">
        <v>299</v>
      </c>
      <c r="E30" s="12"/>
      <c r="F30" s="12"/>
      <c r="G30" s="12"/>
      <c r="H30" s="146"/>
    </row>
    <row r="31" spans="2:8" ht="25.5" customHeight="1">
      <c r="B31" s="688" t="s">
        <v>434</v>
      </c>
      <c r="C31" s="26" t="s">
        <v>435</v>
      </c>
      <c r="D31" s="21" t="s">
        <v>300</v>
      </c>
      <c r="E31" s="12"/>
      <c r="F31" s="12"/>
      <c r="G31" s="12"/>
      <c r="H31" s="146"/>
    </row>
    <row r="32" spans="2:8" ht="35.25" customHeight="1">
      <c r="B32" s="688" t="s">
        <v>436</v>
      </c>
      <c r="C32" s="26" t="s">
        <v>437</v>
      </c>
      <c r="D32" s="21" t="s">
        <v>301</v>
      </c>
      <c r="E32" s="12"/>
      <c r="F32" s="12"/>
      <c r="G32" s="12"/>
      <c r="H32" s="146"/>
    </row>
    <row r="33" spans="2:8" ht="35.25" customHeight="1">
      <c r="B33" s="688" t="s">
        <v>438</v>
      </c>
      <c r="C33" s="26" t="s">
        <v>800</v>
      </c>
      <c r="D33" s="21" t="s">
        <v>302</v>
      </c>
      <c r="E33" s="12"/>
      <c r="F33" s="12"/>
      <c r="G33" s="12"/>
      <c r="H33" s="146"/>
    </row>
    <row r="34" spans="2:8" ht="25.5" customHeight="1">
      <c r="B34" s="688" t="s">
        <v>439</v>
      </c>
      <c r="C34" s="26" t="s">
        <v>440</v>
      </c>
      <c r="D34" s="21" t="s">
        <v>303</v>
      </c>
      <c r="E34" s="12"/>
      <c r="F34" s="12"/>
      <c r="G34" s="12"/>
      <c r="H34" s="146"/>
    </row>
    <row r="35" spans="2:8" ht="25.5" customHeight="1">
      <c r="B35" s="688" t="s">
        <v>439</v>
      </c>
      <c r="C35" s="26" t="s">
        <v>441</v>
      </c>
      <c r="D35" s="21" t="s">
        <v>304</v>
      </c>
      <c r="E35" s="12"/>
      <c r="F35" s="12"/>
      <c r="G35" s="12"/>
      <c r="H35" s="146"/>
    </row>
    <row r="36" spans="2:8" ht="39" customHeight="1">
      <c r="B36" s="688" t="s">
        <v>818</v>
      </c>
      <c r="C36" s="26" t="s">
        <v>801</v>
      </c>
      <c r="D36" s="21" t="s">
        <v>305</v>
      </c>
      <c r="E36" s="12"/>
      <c r="F36" s="12"/>
      <c r="G36" s="12"/>
      <c r="H36" s="146"/>
    </row>
    <row r="37" spans="2:8" ht="25.5" customHeight="1">
      <c r="B37" s="688" t="s">
        <v>819</v>
      </c>
      <c r="C37" s="26" t="s">
        <v>442</v>
      </c>
      <c r="D37" s="21" t="s">
        <v>306</v>
      </c>
      <c r="E37" s="12"/>
      <c r="F37" s="12"/>
      <c r="G37" s="12"/>
      <c r="H37" s="146"/>
    </row>
    <row r="38" spans="2:8" ht="25.5" customHeight="1">
      <c r="B38" s="688" t="s">
        <v>443</v>
      </c>
      <c r="C38" s="26" t="s">
        <v>444</v>
      </c>
      <c r="D38" s="21" t="s">
        <v>307</v>
      </c>
      <c r="E38" s="12"/>
      <c r="F38" s="12"/>
      <c r="G38" s="12"/>
      <c r="H38" s="146"/>
    </row>
    <row r="39" spans="2:8" ht="25.5" customHeight="1">
      <c r="B39" s="688" t="s">
        <v>445</v>
      </c>
      <c r="C39" s="26" t="s">
        <v>446</v>
      </c>
      <c r="D39" s="21" t="s">
        <v>308</v>
      </c>
      <c r="E39" s="12"/>
      <c r="F39" s="12"/>
      <c r="G39" s="12"/>
      <c r="H39" s="146"/>
    </row>
    <row r="40" spans="1:8" ht="19.5" customHeight="1">
      <c r="A40" s="49"/>
      <c r="B40" s="687">
        <v>288</v>
      </c>
      <c r="C40" s="20" t="s">
        <v>447</v>
      </c>
      <c r="D40" s="21" t="s">
        <v>309</v>
      </c>
      <c r="E40" s="12"/>
      <c r="F40" s="12"/>
      <c r="G40" s="12"/>
      <c r="H40" s="146"/>
    </row>
    <row r="41" spans="1:8" ht="19.5" customHeight="1">
      <c r="A41" s="49"/>
      <c r="B41" s="919"/>
      <c r="C41" s="22" t="s">
        <v>448</v>
      </c>
      <c r="D41" s="920" t="s">
        <v>310</v>
      </c>
      <c r="E41" s="992">
        <v>25053</v>
      </c>
      <c r="F41" s="992">
        <v>33063</v>
      </c>
      <c r="G41" s="992">
        <v>35723</v>
      </c>
      <c r="H41" s="994">
        <v>22522</v>
      </c>
    </row>
    <row r="42" spans="1:8" ht="12.75" customHeight="1">
      <c r="A42" s="49"/>
      <c r="B42" s="919"/>
      <c r="C42" s="23" t="s">
        <v>449</v>
      </c>
      <c r="D42" s="920"/>
      <c r="E42" s="993"/>
      <c r="F42" s="993"/>
      <c r="G42" s="993"/>
      <c r="H42" s="995"/>
    </row>
    <row r="43" spans="2:8" ht="25.5" customHeight="1">
      <c r="B43" s="688" t="s">
        <v>450</v>
      </c>
      <c r="C43" s="26" t="s">
        <v>451</v>
      </c>
      <c r="D43" s="21" t="s">
        <v>311</v>
      </c>
      <c r="E43" s="12">
        <v>9998</v>
      </c>
      <c r="F43" s="12">
        <v>10793</v>
      </c>
      <c r="G43" s="12">
        <v>10056</v>
      </c>
      <c r="H43" s="146">
        <v>13500</v>
      </c>
    </row>
    <row r="44" spans="2:8" ht="19.5" customHeight="1">
      <c r="B44" s="688">
        <v>10</v>
      </c>
      <c r="C44" s="26" t="s">
        <v>452</v>
      </c>
      <c r="D44" s="21" t="s">
        <v>312</v>
      </c>
      <c r="E44" s="12">
        <v>4705</v>
      </c>
      <c r="F44" s="12">
        <v>5007</v>
      </c>
      <c r="G44" s="12">
        <v>4982</v>
      </c>
      <c r="H44" s="146">
        <v>6155</v>
      </c>
    </row>
    <row r="45" spans="2:8" ht="19.5" customHeight="1">
      <c r="B45" s="688" t="s">
        <v>453</v>
      </c>
      <c r="C45" s="26" t="s">
        <v>454</v>
      </c>
      <c r="D45" s="21" t="s">
        <v>313</v>
      </c>
      <c r="E45" s="12">
        <v>4831</v>
      </c>
      <c r="F45" s="12">
        <v>4413</v>
      </c>
      <c r="G45" s="12">
        <v>3799</v>
      </c>
      <c r="H45" s="146">
        <v>5982</v>
      </c>
    </row>
    <row r="46" spans="2:8" ht="19.5" customHeight="1">
      <c r="B46" s="688">
        <v>13</v>
      </c>
      <c r="C46" s="26" t="s">
        <v>455</v>
      </c>
      <c r="D46" s="21" t="s">
        <v>314</v>
      </c>
      <c r="E46" s="12">
        <v>387</v>
      </c>
      <c r="F46" s="12">
        <v>1358</v>
      </c>
      <c r="G46" s="12">
        <v>1255</v>
      </c>
      <c r="H46" s="146">
        <v>1313</v>
      </c>
    </row>
    <row r="47" spans="2:8" ht="19.5" customHeight="1">
      <c r="B47" s="688" t="s">
        <v>456</v>
      </c>
      <c r="C47" s="26" t="s">
        <v>457</v>
      </c>
      <c r="D47" s="21" t="s">
        <v>315</v>
      </c>
      <c r="E47" s="12">
        <v>75</v>
      </c>
      <c r="F47" s="12">
        <v>15</v>
      </c>
      <c r="G47" s="12">
        <v>20</v>
      </c>
      <c r="H47" s="146">
        <v>50</v>
      </c>
    </row>
    <row r="48" spans="2:8" ht="19.5" customHeight="1">
      <c r="B48" s="688" t="s">
        <v>458</v>
      </c>
      <c r="C48" s="26" t="s">
        <v>459</v>
      </c>
      <c r="D48" s="21" t="s">
        <v>316</v>
      </c>
      <c r="E48" s="12"/>
      <c r="F48" s="12"/>
      <c r="G48" s="12"/>
      <c r="H48" s="146"/>
    </row>
    <row r="49" spans="1:8" ht="25.5" customHeight="1">
      <c r="A49" s="49"/>
      <c r="B49" s="687">
        <v>14</v>
      </c>
      <c r="C49" s="26" t="s">
        <v>460</v>
      </c>
      <c r="D49" s="21" t="s">
        <v>317</v>
      </c>
      <c r="E49" s="12"/>
      <c r="F49" s="12"/>
      <c r="G49" s="12"/>
      <c r="H49" s="146"/>
    </row>
    <row r="50" spans="1:8" ht="19.5" customHeight="1">
      <c r="A50" s="49"/>
      <c r="B50" s="919">
        <v>20</v>
      </c>
      <c r="C50" s="24" t="s">
        <v>461</v>
      </c>
      <c r="D50" s="920" t="s">
        <v>318</v>
      </c>
      <c r="E50" s="992">
        <v>3198</v>
      </c>
      <c r="F50" s="992">
        <v>11377</v>
      </c>
      <c r="G50" s="992">
        <v>14075</v>
      </c>
      <c r="H50" s="994">
        <v>1498</v>
      </c>
    </row>
    <row r="51" spans="1:8" ht="12" customHeight="1">
      <c r="A51" s="49"/>
      <c r="B51" s="919"/>
      <c r="C51" s="25" t="s">
        <v>462</v>
      </c>
      <c r="D51" s="920"/>
      <c r="E51" s="993"/>
      <c r="F51" s="993"/>
      <c r="G51" s="993"/>
      <c r="H51" s="995"/>
    </row>
    <row r="52" spans="1:8" ht="19.5" customHeight="1">
      <c r="A52" s="49"/>
      <c r="B52" s="687">
        <v>204</v>
      </c>
      <c r="C52" s="26" t="s">
        <v>463</v>
      </c>
      <c r="D52" s="21" t="s">
        <v>319</v>
      </c>
      <c r="E52" s="12">
        <v>3198</v>
      </c>
      <c r="F52" s="12">
        <v>11377</v>
      </c>
      <c r="G52" s="12">
        <v>14075</v>
      </c>
      <c r="H52" s="146">
        <v>1498</v>
      </c>
    </row>
    <row r="53" spans="1:8" ht="19.5" customHeight="1">
      <c r="A53" s="49"/>
      <c r="B53" s="687">
        <v>205</v>
      </c>
      <c r="C53" s="26" t="s">
        <v>464</v>
      </c>
      <c r="D53" s="21" t="s">
        <v>320</v>
      </c>
      <c r="E53" s="12"/>
      <c r="F53" s="12"/>
      <c r="G53" s="12"/>
      <c r="H53" s="146"/>
    </row>
    <row r="54" spans="1:8" ht="25.5" customHeight="1">
      <c r="A54" s="49"/>
      <c r="B54" s="687" t="s">
        <v>465</v>
      </c>
      <c r="C54" s="26" t="s">
        <v>466</v>
      </c>
      <c r="D54" s="21" t="s">
        <v>321</v>
      </c>
      <c r="E54" s="12"/>
      <c r="F54" s="12"/>
      <c r="G54" s="12"/>
      <c r="H54" s="146"/>
    </row>
    <row r="55" spans="1:8" ht="25.5" customHeight="1">
      <c r="A55" s="49"/>
      <c r="B55" s="687" t="s">
        <v>467</v>
      </c>
      <c r="C55" s="26" t="s">
        <v>468</v>
      </c>
      <c r="D55" s="21" t="s">
        <v>322</v>
      </c>
      <c r="E55" s="12"/>
      <c r="F55" s="12"/>
      <c r="G55" s="12"/>
      <c r="H55" s="146"/>
    </row>
    <row r="56" spans="1:8" ht="19.5" customHeight="1">
      <c r="A56" s="49"/>
      <c r="B56" s="687">
        <v>206</v>
      </c>
      <c r="C56" s="26" t="s">
        <v>469</v>
      </c>
      <c r="D56" s="21" t="s">
        <v>323</v>
      </c>
      <c r="E56" s="12"/>
      <c r="F56" s="12"/>
      <c r="G56" s="12"/>
      <c r="H56" s="146"/>
    </row>
    <row r="57" spans="1:8" ht="19.5" customHeight="1">
      <c r="A57" s="49"/>
      <c r="B57" s="919" t="s">
        <v>470</v>
      </c>
      <c r="C57" s="24" t="s">
        <v>471</v>
      </c>
      <c r="D57" s="920" t="s">
        <v>324</v>
      </c>
      <c r="E57" s="992">
        <v>1498</v>
      </c>
      <c r="F57" s="992">
        <v>1003</v>
      </c>
      <c r="G57" s="992">
        <v>508</v>
      </c>
      <c r="H57" s="994">
        <v>1921</v>
      </c>
    </row>
    <row r="58" spans="1:8" ht="12" customHeight="1">
      <c r="A58" s="49"/>
      <c r="B58" s="919"/>
      <c r="C58" s="25" t="s">
        <v>472</v>
      </c>
      <c r="D58" s="920"/>
      <c r="E58" s="993"/>
      <c r="F58" s="993"/>
      <c r="G58" s="993"/>
      <c r="H58" s="995"/>
    </row>
    <row r="59" spans="2:8" ht="23.25" customHeight="1">
      <c r="B59" s="688" t="s">
        <v>473</v>
      </c>
      <c r="C59" s="26" t="s">
        <v>474</v>
      </c>
      <c r="D59" s="21" t="s">
        <v>325</v>
      </c>
      <c r="E59" s="12">
        <v>1498</v>
      </c>
      <c r="F59" s="12">
        <v>1003</v>
      </c>
      <c r="G59" s="12">
        <v>508</v>
      </c>
      <c r="H59" s="146">
        <v>1921</v>
      </c>
    </row>
    <row r="60" spans="2:8" ht="19.5" customHeight="1">
      <c r="B60" s="688">
        <v>223</v>
      </c>
      <c r="C60" s="26" t="s">
        <v>475</v>
      </c>
      <c r="D60" s="21" t="s">
        <v>326</v>
      </c>
      <c r="E60" s="12"/>
      <c r="F60" s="12"/>
      <c r="G60" s="12"/>
      <c r="H60" s="146"/>
    </row>
    <row r="61" spans="1:8" ht="25.5" customHeight="1">
      <c r="A61" s="49"/>
      <c r="B61" s="687">
        <v>224</v>
      </c>
      <c r="C61" s="26" t="s">
        <v>476</v>
      </c>
      <c r="D61" s="21" t="s">
        <v>327</v>
      </c>
      <c r="E61" s="12"/>
      <c r="F61" s="12"/>
      <c r="G61" s="12"/>
      <c r="H61" s="146"/>
    </row>
    <row r="62" spans="1:8" ht="19.5" customHeight="1">
      <c r="A62" s="49"/>
      <c r="B62" s="919">
        <v>23</v>
      </c>
      <c r="C62" s="24" t="s">
        <v>477</v>
      </c>
      <c r="D62" s="920" t="s">
        <v>328</v>
      </c>
      <c r="E62" s="1006">
        <v>0</v>
      </c>
      <c r="F62" s="1006">
        <v>0</v>
      </c>
      <c r="G62" s="1006">
        <v>0</v>
      </c>
      <c r="H62" s="1009">
        <v>0</v>
      </c>
    </row>
    <row r="63" spans="1:8" ht="19.5" customHeight="1">
      <c r="A63" s="49"/>
      <c r="B63" s="919"/>
      <c r="C63" s="25" t="s">
        <v>478</v>
      </c>
      <c r="D63" s="920"/>
      <c r="E63" s="1007"/>
      <c r="F63" s="1007"/>
      <c r="G63" s="1007"/>
      <c r="H63" s="1010"/>
    </row>
    <row r="64" spans="2:8" ht="25.5" customHeight="1">
      <c r="B64" s="688">
        <v>230</v>
      </c>
      <c r="C64" s="26" t="s">
        <v>479</v>
      </c>
      <c r="D64" s="21" t="s">
        <v>329</v>
      </c>
      <c r="E64" s="12"/>
      <c r="F64" s="12"/>
      <c r="G64" s="12"/>
      <c r="H64" s="146"/>
    </row>
    <row r="65" spans="2:8" ht="25.5" customHeight="1">
      <c r="B65" s="688">
        <v>231</v>
      </c>
      <c r="C65" s="26" t="s">
        <v>826</v>
      </c>
      <c r="D65" s="21" t="s">
        <v>330</v>
      </c>
      <c r="E65" s="12"/>
      <c r="F65" s="12"/>
      <c r="G65" s="12"/>
      <c r="H65" s="146"/>
    </row>
    <row r="66" spans="2:8" ht="19.5" customHeight="1">
      <c r="B66" s="688" t="s">
        <v>480</v>
      </c>
      <c r="C66" s="26" t="s">
        <v>481</v>
      </c>
      <c r="D66" s="21" t="s">
        <v>331</v>
      </c>
      <c r="E66" s="12"/>
      <c r="F66" s="12"/>
      <c r="G66" s="12"/>
      <c r="H66" s="146"/>
    </row>
    <row r="67" spans="2:8" ht="25.5" customHeight="1">
      <c r="B67" s="688" t="s">
        <v>482</v>
      </c>
      <c r="C67" s="26" t="s">
        <v>483</v>
      </c>
      <c r="D67" s="21" t="s">
        <v>332</v>
      </c>
      <c r="E67" s="12"/>
      <c r="F67" s="12"/>
      <c r="G67" s="12"/>
      <c r="H67" s="146"/>
    </row>
    <row r="68" spans="2:8" ht="25.5" customHeight="1">
      <c r="B68" s="688">
        <v>235</v>
      </c>
      <c r="C68" s="26" t="s">
        <v>484</v>
      </c>
      <c r="D68" s="21" t="s">
        <v>333</v>
      </c>
      <c r="E68" s="12"/>
      <c r="F68" s="12"/>
      <c r="G68" s="12"/>
      <c r="H68" s="146"/>
    </row>
    <row r="69" spans="2:8" ht="25.5" customHeight="1">
      <c r="B69" s="688" t="s">
        <v>485</v>
      </c>
      <c r="C69" s="26" t="s">
        <v>802</v>
      </c>
      <c r="D69" s="21" t="s">
        <v>334</v>
      </c>
      <c r="E69" s="12"/>
      <c r="F69" s="12"/>
      <c r="G69" s="12"/>
      <c r="H69" s="146"/>
    </row>
    <row r="70" spans="2:8" ht="25.5" customHeight="1">
      <c r="B70" s="688">
        <v>237</v>
      </c>
      <c r="C70" s="26" t="s">
        <v>486</v>
      </c>
      <c r="D70" s="21" t="s">
        <v>335</v>
      </c>
      <c r="E70" s="12"/>
      <c r="F70" s="12"/>
      <c r="G70" s="12"/>
      <c r="H70" s="146"/>
    </row>
    <row r="71" spans="2:8" ht="19.5" customHeight="1">
      <c r="B71" s="688" t="s">
        <v>487</v>
      </c>
      <c r="C71" s="26" t="s">
        <v>488</v>
      </c>
      <c r="D71" s="21" t="s">
        <v>336</v>
      </c>
      <c r="E71" s="12"/>
      <c r="F71" s="12"/>
      <c r="G71" s="12"/>
      <c r="H71" s="146"/>
    </row>
    <row r="72" spans="2:8" ht="19.5" customHeight="1">
      <c r="B72" s="688">
        <v>24</v>
      </c>
      <c r="C72" s="26" t="s">
        <v>489</v>
      </c>
      <c r="D72" s="21" t="s">
        <v>337</v>
      </c>
      <c r="E72" s="12">
        <v>10359</v>
      </c>
      <c r="F72" s="12">
        <v>9890</v>
      </c>
      <c r="G72" s="12">
        <v>11084</v>
      </c>
      <c r="H72" s="146">
        <v>5603</v>
      </c>
    </row>
    <row r="73" spans="2:8" ht="25.5" customHeight="1">
      <c r="B73" s="688" t="s">
        <v>490</v>
      </c>
      <c r="C73" s="26" t="s">
        <v>491</v>
      </c>
      <c r="D73" s="21" t="s">
        <v>338</v>
      </c>
      <c r="E73" s="12"/>
      <c r="F73" s="12"/>
      <c r="G73" s="12"/>
      <c r="H73" s="146"/>
    </row>
    <row r="74" spans="2:8" ht="25.5" customHeight="1">
      <c r="B74" s="688"/>
      <c r="C74" s="20" t="s">
        <v>574</v>
      </c>
      <c r="D74" s="21" t="s">
        <v>339</v>
      </c>
      <c r="E74" s="12">
        <v>94773</v>
      </c>
      <c r="F74" s="12">
        <v>102181</v>
      </c>
      <c r="G74" s="12">
        <v>102962</v>
      </c>
      <c r="H74" s="146">
        <v>94916</v>
      </c>
    </row>
    <row r="75" spans="2:8" ht="19.5" customHeight="1">
      <c r="B75" s="688">
        <v>88</v>
      </c>
      <c r="C75" s="20" t="s">
        <v>492</v>
      </c>
      <c r="D75" s="21" t="s">
        <v>340</v>
      </c>
      <c r="E75" s="12">
        <v>12286</v>
      </c>
      <c r="F75" s="12">
        <v>12286</v>
      </c>
      <c r="G75" s="12">
        <v>12286</v>
      </c>
      <c r="H75" s="146">
        <v>12286</v>
      </c>
    </row>
    <row r="76" spans="1:8" ht="19.5" customHeight="1">
      <c r="A76" s="49"/>
      <c r="B76" s="689"/>
      <c r="C76" s="20" t="s">
        <v>37</v>
      </c>
      <c r="D76" s="27"/>
      <c r="E76" s="12"/>
      <c r="F76" s="12"/>
      <c r="G76" s="12"/>
      <c r="H76" s="146"/>
    </row>
    <row r="77" spans="1:8" ht="19.5" customHeight="1">
      <c r="A77" s="49"/>
      <c r="B77" s="919"/>
      <c r="C77" s="22" t="s">
        <v>493</v>
      </c>
      <c r="D77" s="920" t="s">
        <v>136</v>
      </c>
      <c r="E77" s="992">
        <v>53626</v>
      </c>
      <c r="F77" s="992">
        <v>55419</v>
      </c>
      <c r="G77" s="992">
        <v>55169</v>
      </c>
      <c r="H77" s="994">
        <v>55567</v>
      </c>
    </row>
    <row r="78" spans="1:8" ht="19.5" customHeight="1">
      <c r="A78" s="49"/>
      <c r="B78" s="919"/>
      <c r="C78" s="23" t="s">
        <v>494</v>
      </c>
      <c r="D78" s="920"/>
      <c r="E78" s="993"/>
      <c r="F78" s="993"/>
      <c r="G78" s="993"/>
      <c r="H78" s="995"/>
    </row>
    <row r="79" spans="1:8" ht="19.5" customHeight="1">
      <c r="A79" s="49"/>
      <c r="B79" s="687" t="s">
        <v>495</v>
      </c>
      <c r="C79" s="26" t="s">
        <v>496</v>
      </c>
      <c r="D79" s="21" t="s">
        <v>137</v>
      </c>
      <c r="E79" s="12">
        <v>17716</v>
      </c>
      <c r="F79" s="12">
        <v>17716</v>
      </c>
      <c r="G79" s="12">
        <v>17716</v>
      </c>
      <c r="H79" s="146">
        <v>17716</v>
      </c>
    </row>
    <row r="80" spans="2:8" ht="19.5" customHeight="1">
      <c r="B80" s="688">
        <v>31</v>
      </c>
      <c r="C80" s="26" t="s">
        <v>497</v>
      </c>
      <c r="D80" s="21" t="s">
        <v>138</v>
      </c>
      <c r="E80" s="12"/>
      <c r="F80" s="12"/>
      <c r="G80" s="12"/>
      <c r="H80" s="146"/>
    </row>
    <row r="81" spans="2:8" ht="19.5" customHeight="1">
      <c r="B81" s="688">
        <v>306</v>
      </c>
      <c r="C81" s="26" t="s">
        <v>498</v>
      </c>
      <c r="D81" s="21" t="s">
        <v>139</v>
      </c>
      <c r="E81" s="12"/>
      <c r="F81" s="12"/>
      <c r="G81" s="12"/>
      <c r="H81" s="146"/>
    </row>
    <row r="82" spans="2:8" ht="19.5" customHeight="1">
      <c r="B82" s="688">
        <v>32</v>
      </c>
      <c r="C82" s="26" t="s">
        <v>499</v>
      </c>
      <c r="D82" s="21" t="s">
        <v>140</v>
      </c>
      <c r="E82" s="12"/>
      <c r="F82" s="12"/>
      <c r="G82" s="12"/>
      <c r="H82" s="146"/>
    </row>
    <row r="83" spans="2:8" ht="58.5" customHeight="1">
      <c r="B83" s="688" t="s">
        <v>500</v>
      </c>
      <c r="C83" s="26" t="s">
        <v>820</v>
      </c>
      <c r="D83" s="21" t="s">
        <v>141</v>
      </c>
      <c r="E83" s="12">
        <v>18519</v>
      </c>
      <c r="F83" s="12">
        <v>18519</v>
      </c>
      <c r="G83" s="12">
        <v>18519</v>
      </c>
      <c r="H83" s="146">
        <v>18519</v>
      </c>
    </row>
    <row r="84" spans="2:8" ht="49.5" customHeight="1">
      <c r="B84" s="688" t="s">
        <v>501</v>
      </c>
      <c r="C84" s="26" t="s">
        <v>827</v>
      </c>
      <c r="D84" s="21" t="s">
        <v>142</v>
      </c>
      <c r="E84" s="12"/>
      <c r="F84" s="12"/>
      <c r="G84" s="12"/>
      <c r="H84" s="146"/>
    </row>
    <row r="85" spans="2:8" ht="19.5" customHeight="1">
      <c r="B85" s="688">
        <v>34</v>
      </c>
      <c r="C85" s="26" t="s">
        <v>502</v>
      </c>
      <c r="D85" s="21" t="s">
        <v>143</v>
      </c>
      <c r="E85" s="12">
        <v>18984</v>
      </c>
      <c r="F85" s="12">
        <v>19416</v>
      </c>
      <c r="G85" s="12">
        <v>19166</v>
      </c>
      <c r="H85" s="146">
        <v>19564</v>
      </c>
    </row>
    <row r="86" spans="2:8" ht="19.5" customHeight="1">
      <c r="B86" s="688">
        <v>340</v>
      </c>
      <c r="C86" s="26" t="s">
        <v>153</v>
      </c>
      <c r="D86" s="21" t="s">
        <v>144</v>
      </c>
      <c r="E86" s="12">
        <v>18984</v>
      </c>
      <c r="F86" s="12">
        <v>18984</v>
      </c>
      <c r="G86" s="12">
        <v>18984</v>
      </c>
      <c r="H86" s="146">
        <v>18984</v>
      </c>
    </row>
    <row r="87" spans="2:8" ht="19.5" customHeight="1">
      <c r="B87" s="688">
        <v>341</v>
      </c>
      <c r="C87" s="26" t="s">
        <v>503</v>
      </c>
      <c r="D87" s="21" t="s">
        <v>145</v>
      </c>
      <c r="E87" s="12"/>
      <c r="F87" s="12">
        <v>432</v>
      </c>
      <c r="G87" s="12">
        <v>182</v>
      </c>
      <c r="H87" s="146">
        <v>580</v>
      </c>
    </row>
    <row r="88" spans="2:8" ht="19.5" customHeight="1">
      <c r="B88" s="688"/>
      <c r="C88" s="26" t="s">
        <v>504</v>
      </c>
      <c r="D88" s="21" t="s">
        <v>146</v>
      </c>
      <c r="E88" s="12"/>
      <c r="F88" s="12"/>
      <c r="G88" s="12"/>
      <c r="H88" s="146"/>
    </row>
    <row r="89" spans="2:8" ht="19.5" customHeight="1">
      <c r="B89" s="688">
        <v>35</v>
      </c>
      <c r="C89" s="26" t="s">
        <v>505</v>
      </c>
      <c r="D89" s="21" t="s">
        <v>147</v>
      </c>
      <c r="E89" s="12">
        <v>1593</v>
      </c>
      <c r="F89" s="12">
        <v>232</v>
      </c>
      <c r="G89" s="12">
        <v>232</v>
      </c>
      <c r="H89" s="146">
        <v>232</v>
      </c>
    </row>
    <row r="90" spans="2:8" ht="19.5" customHeight="1">
      <c r="B90" s="688">
        <v>350</v>
      </c>
      <c r="C90" s="26" t="s">
        <v>506</v>
      </c>
      <c r="D90" s="21" t="s">
        <v>148</v>
      </c>
      <c r="E90" s="12">
        <v>232</v>
      </c>
      <c r="F90" s="12">
        <v>232</v>
      </c>
      <c r="G90" s="12">
        <v>232</v>
      </c>
      <c r="H90" s="146">
        <v>232</v>
      </c>
    </row>
    <row r="91" spans="1:8" ht="19.5" customHeight="1">
      <c r="A91" s="49"/>
      <c r="B91" s="687">
        <v>351</v>
      </c>
      <c r="C91" s="26" t="s">
        <v>159</v>
      </c>
      <c r="D91" s="21" t="s">
        <v>149</v>
      </c>
      <c r="E91" s="12">
        <v>1361</v>
      </c>
      <c r="F91" s="12"/>
      <c r="G91" s="12"/>
      <c r="H91" s="146"/>
    </row>
    <row r="92" spans="1:8" ht="22.5" customHeight="1">
      <c r="A92" s="49"/>
      <c r="B92" s="919"/>
      <c r="C92" s="22" t="s">
        <v>507</v>
      </c>
      <c r="D92" s="920" t="s">
        <v>150</v>
      </c>
      <c r="E92" s="992">
        <v>0</v>
      </c>
      <c r="F92" s="992">
        <v>0</v>
      </c>
      <c r="G92" s="992">
        <v>0</v>
      </c>
      <c r="H92" s="994">
        <v>0</v>
      </c>
    </row>
    <row r="93" spans="1:8" ht="13.5" customHeight="1">
      <c r="A93" s="49"/>
      <c r="B93" s="919"/>
      <c r="C93" s="23" t="s">
        <v>508</v>
      </c>
      <c r="D93" s="920"/>
      <c r="E93" s="993"/>
      <c r="F93" s="993"/>
      <c r="G93" s="993"/>
      <c r="H93" s="995"/>
    </row>
    <row r="94" spans="1:8" ht="19.5" customHeight="1">
      <c r="A94" s="49"/>
      <c r="B94" s="919">
        <v>40</v>
      </c>
      <c r="C94" s="24" t="s">
        <v>509</v>
      </c>
      <c r="D94" s="920" t="s">
        <v>151</v>
      </c>
      <c r="E94" s="992">
        <v>0</v>
      </c>
      <c r="F94" s="992">
        <v>0</v>
      </c>
      <c r="G94" s="992">
        <v>0</v>
      </c>
      <c r="H94" s="994">
        <v>0</v>
      </c>
    </row>
    <row r="95" spans="1:8" ht="14.25" customHeight="1">
      <c r="A95" s="49"/>
      <c r="B95" s="919"/>
      <c r="C95" s="25" t="s">
        <v>510</v>
      </c>
      <c r="D95" s="920"/>
      <c r="E95" s="993"/>
      <c r="F95" s="993"/>
      <c r="G95" s="993"/>
      <c r="H95" s="995"/>
    </row>
    <row r="96" spans="1:8" ht="25.5" customHeight="1">
      <c r="A96" s="49"/>
      <c r="B96" s="687">
        <v>404</v>
      </c>
      <c r="C96" s="26" t="s">
        <v>511</v>
      </c>
      <c r="D96" s="21" t="s">
        <v>152</v>
      </c>
      <c r="E96" s="12"/>
      <c r="F96" s="12"/>
      <c r="G96" s="12"/>
      <c r="H96" s="146"/>
    </row>
    <row r="97" spans="1:8" ht="19.5" customHeight="1">
      <c r="A97" s="49"/>
      <c r="B97" s="687">
        <v>400</v>
      </c>
      <c r="C97" s="26" t="s">
        <v>512</v>
      </c>
      <c r="D97" s="21" t="s">
        <v>154</v>
      </c>
      <c r="E97" s="12"/>
      <c r="F97" s="12"/>
      <c r="G97" s="12"/>
      <c r="H97" s="146"/>
    </row>
    <row r="98" spans="1:8" ht="19.5" customHeight="1">
      <c r="A98" s="49"/>
      <c r="B98" s="687" t="s">
        <v>822</v>
      </c>
      <c r="C98" s="26" t="s">
        <v>513</v>
      </c>
      <c r="D98" s="21" t="s">
        <v>155</v>
      </c>
      <c r="E98" s="12"/>
      <c r="F98" s="12"/>
      <c r="G98" s="12"/>
      <c r="H98" s="146"/>
    </row>
    <row r="99" spans="1:8" ht="19.5" customHeight="1">
      <c r="A99" s="49"/>
      <c r="B99" s="919">
        <v>41</v>
      </c>
      <c r="C99" s="24" t="s">
        <v>514</v>
      </c>
      <c r="D99" s="920" t="s">
        <v>156</v>
      </c>
      <c r="E99" s="992"/>
      <c r="F99" s="992"/>
      <c r="G99" s="992"/>
      <c r="H99" s="994"/>
    </row>
    <row r="100" spans="1:8" ht="12" customHeight="1">
      <c r="A100" s="49"/>
      <c r="B100" s="919"/>
      <c r="C100" s="25" t="s">
        <v>515</v>
      </c>
      <c r="D100" s="920"/>
      <c r="E100" s="993"/>
      <c r="F100" s="993"/>
      <c r="G100" s="993"/>
      <c r="H100" s="995"/>
    </row>
    <row r="101" spans="2:8" ht="19.5" customHeight="1">
      <c r="B101" s="688">
        <v>410</v>
      </c>
      <c r="C101" s="26" t="s">
        <v>516</v>
      </c>
      <c r="D101" s="21" t="s">
        <v>157</v>
      </c>
      <c r="E101" s="12"/>
      <c r="F101" s="12"/>
      <c r="G101" s="12"/>
      <c r="H101" s="146"/>
    </row>
    <row r="102" spans="2:8" ht="36.75" customHeight="1">
      <c r="B102" s="688" t="s">
        <v>517</v>
      </c>
      <c r="C102" s="26" t="s">
        <v>518</v>
      </c>
      <c r="D102" s="21" t="s">
        <v>158</v>
      </c>
      <c r="E102" s="12"/>
      <c r="F102" s="12"/>
      <c r="G102" s="12"/>
      <c r="H102" s="146"/>
    </row>
    <row r="103" spans="2:8" ht="39" customHeight="1">
      <c r="B103" s="688" t="s">
        <v>517</v>
      </c>
      <c r="C103" s="26" t="s">
        <v>519</v>
      </c>
      <c r="D103" s="21" t="s">
        <v>160</v>
      </c>
      <c r="E103" s="12"/>
      <c r="F103" s="12"/>
      <c r="G103" s="12"/>
      <c r="H103" s="146"/>
    </row>
    <row r="104" spans="2:8" ht="25.5" customHeight="1">
      <c r="B104" s="688" t="s">
        <v>520</v>
      </c>
      <c r="C104" s="26" t="s">
        <v>521</v>
      </c>
      <c r="D104" s="21" t="s">
        <v>161</v>
      </c>
      <c r="E104" s="12"/>
      <c r="F104" s="12"/>
      <c r="G104" s="12"/>
      <c r="H104" s="146"/>
    </row>
    <row r="105" spans="2:8" ht="25.5" customHeight="1">
      <c r="B105" s="688" t="s">
        <v>522</v>
      </c>
      <c r="C105" s="26" t="s">
        <v>803</v>
      </c>
      <c r="D105" s="21" t="s">
        <v>162</v>
      </c>
      <c r="E105" s="12"/>
      <c r="F105" s="12"/>
      <c r="G105" s="12"/>
      <c r="H105" s="146"/>
    </row>
    <row r="106" spans="2:8" ht="19.5" customHeight="1">
      <c r="B106" s="688">
        <v>413</v>
      </c>
      <c r="C106" s="26" t="s">
        <v>523</v>
      </c>
      <c r="D106" s="21" t="s">
        <v>163</v>
      </c>
      <c r="E106" s="12"/>
      <c r="F106" s="12"/>
      <c r="G106" s="12"/>
      <c r="H106" s="146"/>
    </row>
    <row r="107" spans="2:8" ht="19.5" customHeight="1">
      <c r="B107" s="688">
        <v>419</v>
      </c>
      <c r="C107" s="26" t="s">
        <v>524</v>
      </c>
      <c r="D107" s="21" t="s">
        <v>164</v>
      </c>
      <c r="E107" s="12"/>
      <c r="F107" s="12"/>
      <c r="G107" s="12"/>
      <c r="H107" s="146"/>
    </row>
    <row r="108" spans="2:8" ht="24" customHeight="1">
      <c r="B108" s="688" t="s">
        <v>525</v>
      </c>
      <c r="C108" s="26" t="s">
        <v>526</v>
      </c>
      <c r="D108" s="21" t="s">
        <v>165</v>
      </c>
      <c r="E108" s="12"/>
      <c r="F108" s="12"/>
      <c r="G108" s="12"/>
      <c r="H108" s="146"/>
    </row>
    <row r="109" spans="2:8" ht="19.5" customHeight="1">
      <c r="B109" s="688">
        <v>498</v>
      </c>
      <c r="C109" s="20" t="s">
        <v>527</v>
      </c>
      <c r="D109" s="21" t="s">
        <v>166</v>
      </c>
      <c r="E109" s="12">
        <v>2382</v>
      </c>
      <c r="F109" s="12">
        <v>2382</v>
      </c>
      <c r="G109" s="12">
        <v>2382</v>
      </c>
      <c r="H109" s="146">
        <v>1382</v>
      </c>
    </row>
    <row r="110" spans="1:8" ht="24" customHeight="1">
      <c r="A110" s="49"/>
      <c r="B110" s="687" t="s">
        <v>528</v>
      </c>
      <c r="C110" s="20" t="s">
        <v>529</v>
      </c>
      <c r="D110" s="21" t="s">
        <v>167</v>
      </c>
      <c r="E110" s="12">
        <v>21117</v>
      </c>
      <c r="F110" s="12">
        <v>29957</v>
      </c>
      <c r="G110" s="12">
        <v>29957</v>
      </c>
      <c r="H110" s="146">
        <v>22759</v>
      </c>
    </row>
    <row r="111" spans="1:8" ht="23.25" customHeight="1">
      <c r="A111" s="49"/>
      <c r="B111" s="919"/>
      <c r="C111" s="22" t="s">
        <v>530</v>
      </c>
      <c r="D111" s="920" t="s">
        <v>168</v>
      </c>
      <c r="E111" s="992">
        <v>17648</v>
      </c>
      <c r="F111" s="992">
        <v>14423</v>
      </c>
      <c r="G111" s="992">
        <v>15454</v>
      </c>
      <c r="H111" s="994">
        <v>15208</v>
      </c>
    </row>
    <row r="112" spans="1:8" ht="13.5" customHeight="1">
      <c r="A112" s="49"/>
      <c r="B112" s="919"/>
      <c r="C112" s="23" t="s">
        <v>531</v>
      </c>
      <c r="D112" s="920"/>
      <c r="E112" s="993"/>
      <c r="F112" s="993"/>
      <c r="G112" s="993"/>
      <c r="H112" s="995"/>
    </row>
    <row r="113" spans="1:8" ht="19.5" customHeight="1">
      <c r="A113" s="49"/>
      <c r="B113" s="687">
        <v>467</v>
      </c>
      <c r="C113" s="26" t="s">
        <v>532</v>
      </c>
      <c r="D113" s="21" t="s">
        <v>169</v>
      </c>
      <c r="E113" s="12"/>
      <c r="F113" s="12"/>
      <c r="G113" s="12"/>
      <c r="H113" s="146"/>
    </row>
    <row r="114" spans="1:8" ht="19.5" customHeight="1">
      <c r="A114" s="49"/>
      <c r="B114" s="919" t="s">
        <v>533</v>
      </c>
      <c r="C114" s="24" t="s">
        <v>534</v>
      </c>
      <c r="D114" s="920" t="s">
        <v>170</v>
      </c>
      <c r="E114" s="992">
        <v>1255</v>
      </c>
      <c r="F114" s="992">
        <v>302</v>
      </c>
      <c r="G114" s="992">
        <v>0</v>
      </c>
      <c r="H114" s="994">
        <v>0</v>
      </c>
    </row>
    <row r="115" spans="1:8" ht="15" customHeight="1">
      <c r="A115" s="49"/>
      <c r="B115" s="919"/>
      <c r="C115" s="25" t="s">
        <v>535</v>
      </c>
      <c r="D115" s="920"/>
      <c r="E115" s="993"/>
      <c r="F115" s="993"/>
      <c r="G115" s="993"/>
      <c r="H115" s="995"/>
    </row>
    <row r="116" spans="1:8" ht="25.5" customHeight="1">
      <c r="A116" s="49"/>
      <c r="B116" s="687" t="s">
        <v>536</v>
      </c>
      <c r="C116" s="26" t="s">
        <v>537</v>
      </c>
      <c r="D116" s="21" t="s">
        <v>171</v>
      </c>
      <c r="E116" s="12"/>
      <c r="F116" s="12"/>
      <c r="G116" s="12"/>
      <c r="H116" s="146"/>
    </row>
    <row r="117" spans="2:8" ht="25.5" customHeight="1">
      <c r="B117" s="688" t="s">
        <v>536</v>
      </c>
      <c r="C117" s="26" t="s">
        <v>538</v>
      </c>
      <c r="D117" s="21" t="s">
        <v>172</v>
      </c>
      <c r="E117" s="12"/>
      <c r="F117" s="12"/>
      <c r="G117" s="12"/>
      <c r="H117" s="146"/>
    </row>
    <row r="118" spans="2:8" ht="25.5" customHeight="1">
      <c r="B118" s="688" t="s">
        <v>539</v>
      </c>
      <c r="C118" s="26" t="s">
        <v>540</v>
      </c>
      <c r="D118" s="21" t="s">
        <v>173</v>
      </c>
      <c r="E118" s="12"/>
      <c r="F118" s="12"/>
      <c r="G118" s="12"/>
      <c r="H118" s="146"/>
    </row>
    <row r="119" spans="2:8" ht="24.75" customHeight="1">
      <c r="B119" s="688" t="s">
        <v>541</v>
      </c>
      <c r="C119" s="26" t="s">
        <v>542</v>
      </c>
      <c r="D119" s="21" t="s">
        <v>174</v>
      </c>
      <c r="E119" s="12">
        <v>1255</v>
      </c>
      <c r="F119" s="12">
        <v>302</v>
      </c>
      <c r="G119" s="12">
        <v>0</v>
      </c>
      <c r="H119" s="146">
        <v>0</v>
      </c>
    </row>
    <row r="120" spans="2:8" ht="24.75" customHeight="1">
      <c r="B120" s="688" t="s">
        <v>543</v>
      </c>
      <c r="C120" s="26" t="s">
        <v>544</v>
      </c>
      <c r="D120" s="21" t="s">
        <v>175</v>
      </c>
      <c r="E120" s="12"/>
      <c r="F120" s="12"/>
      <c r="G120" s="12"/>
      <c r="H120" s="146"/>
    </row>
    <row r="121" spans="2:8" ht="19.5" customHeight="1">
      <c r="B121" s="688">
        <v>426</v>
      </c>
      <c r="C121" s="26" t="s">
        <v>545</v>
      </c>
      <c r="D121" s="21" t="s">
        <v>176</v>
      </c>
      <c r="E121" s="12"/>
      <c r="F121" s="12"/>
      <c r="G121" s="12"/>
      <c r="H121" s="146"/>
    </row>
    <row r="122" spans="2:8" ht="19.5" customHeight="1">
      <c r="B122" s="688">
        <v>428</v>
      </c>
      <c r="C122" s="26" t="s">
        <v>546</v>
      </c>
      <c r="D122" s="21" t="s">
        <v>177</v>
      </c>
      <c r="E122" s="12"/>
      <c r="F122" s="12"/>
      <c r="G122" s="12"/>
      <c r="H122" s="146"/>
    </row>
    <row r="123" spans="2:8" ht="19.5" customHeight="1">
      <c r="B123" s="688">
        <v>430</v>
      </c>
      <c r="C123" s="26" t="s">
        <v>547</v>
      </c>
      <c r="D123" s="21" t="s">
        <v>178</v>
      </c>
      <c r="E123" s="12"/>
      <c r="F123" s="12"/>
      <c r="G123" s="12"/>
      <c r="H123" s="146"/>
    </row>
    <row r="124" spans="1:8" ht="19.5" customHeight="1">
      <c r="A124" s="49"/>
      <c r="B124" s="919" t="s">
        <v>548</v>
      </c>
      <c r="C124" s="24" t="s">
        <v>549</v>
      </c>
      <c r="D124" s="920" t="s">
        <v>179</v>
      </c>
      <c r="E124" s="992">
        <v>3872</v>
      </c>
      <c r="F124" s="992">
        <v>2498</v>
      </c>
      <c r="G124" s="992">
        <v>3784</v>
      </c>
      <c r="H124" s="994">
        <v>3331</v>
      </c>
    </row>
    <row r="125" spans="1:8" ht="12.75" customHeight="1">
      <c r="A125" s="49"/>
      <c r="B125" s="919"/>
      <c r="C125" s="25" t="s">
        <v>550</v>
      </c>
      <c r="D125" s="920"/>
      <c r="E125" s="993"/>
      <c r="F125" s="993"/>
      <c r="G125" s="993"/>
      <c r="H125" s="995"/>
    </row>
    <row r="126" spans="2:8" ht="24.75" customHeight="1">
      <c r="B126" s="688" t="s">
        <v>551</v>
      </c>
      <c r="C126" s="26" t="s">
        <v>552</v>
      </c>
      <c r="D126" s="21" t="s">
        <v>180</v>
      </c>
      <c r="E126" s="12"/>
      <c r="F126" s="12"/>
      <c r="G126" s="12"/>
      <c r="H126" s="146"/>
    </row>
    <row r="127" spans="2:8" ht="24.75" customHeight="1">
      <c r="B127" s="688" t="s">
        <v>553</v>
      </c>
      <c r="C127" s="26" t="s">
        <v>554</v>
      </c>
      <c r="D127" s="21" t="s">
        <v>181</v>
      </c>
      <c r="E127" s="12"/>
      <c r="F127" s="12"/>
      <c r="G127" s="12"/>
      <c r="H127" s="146"/>
    </row>
    <row r="128" spans="2:8" ht="19.5" customHeight="1">
      <c r="B128" s="688">
        <v>435</v>
      </c>
      <c r="C128" s="26" t="s">
        <v>555</v>
      </c>
      <c r="D128" s="21" t="s">
        <v>182</v>
      </c>
      <c r="E128" s="12">
        <v>3872</v>
      </c>
      <c r="F128" s="12">
        <v>2498</v>
      </c>
      <c r="G128" s="12">
        <v>3784</v>
      </c>
      <c r="H128" s="146">
        <v>3331</v>
      </c>
    </row>
    <row r="129" spans="2:8" ht="19.5" customHeight="1">
      <c r="B129" s="688">
        <v>436</v>
      </c>
      <c r="C129" s="26" t="s">
        <v>556</v>
      </c>
      <c r="D129" s="21" t="s">
        <v>183</v>
      </c>
      <c r="E129" s="12"/>
      <c r="F129" s="12"/>
      <c r="G129" s="12"/>
      <c r="H129" s="146"/>
    </row>
    <row r="130" spans="2:8" ht="19.5" customHeight="1">
      <c r="B130" s="688" t="s">
        <v>557</v>
      </c>
      <c r="C130" s="26" t="s">
        <v>558</v>
      </c>
      <c r="D130" s="21" t="s">
        <v>184</v>
      </c>
      <c r="E130" s="12"/>
      <c r="F130" s="12"/>
      <c r="G130" s="12"/>
      <c r="H130" s="146"/>
    </row>
    <row r="131" spans="2:8" ht="19.5" customHeight="1">
      <c r="B131" s="688" t="s">
        <v>557</v>
      </c>
      <c r="C131" s="26" t="s">
        <v>559</v>
      </c>
      <c r="D131" s="21" t="s">
        <v>185</v>
      </c>
      <c r="E131" s="12"/>
      <c r="F131" s="12"/>
      <c r="G131" s="12"/>
      <c r="H131" s="146"/>
    </row>
    <row r="132" spans="1:8" ht="19.5" customHeight="1">
      <c r="A132" s="49"/>
      <c r="B132" s="919" t="s">
        <v>560</v>
      </c>
      <c r="C132" s="24" t="s">
        <v>561</v>
      </c>
      <c r="D132" s="920" t="s">
        <v>186</v>
      </c>
      <c r="E132" s="1006">
        <v>12463</v>
      </c>
      <c r="F132" s="1006">
        <v>11623</v>
      </c>
      <c r="G132" s="1006">
        <v>11670</v>
      </c>
      <c r="H132" s="1009">
        <v>11877</v>
      </c>
    </row>
    <row r="133" spans="1:8" ht="15.75" customHeight="1">
      <c r="A133" s="49"/>
      <c r="B133" s="919"/>
      <c r="C133" s="25" t="s">
        <v>562</v>
      </c>
      <c r="D133" s="920"/>
      <c r="E133" s="1007"/>
      <c r="F133" s="1007"/>
      <c r="G133" s="1007"/>
      <c r="H133" s="1010"/>
    </row>
    <row r="134" spans="2:8" ht="19.5" customHeight="1">
      <c r="B134" s="688" t="s">
        <v>823</v>
      </c>
      <c r="C134" s="26" t="s">
        <v>563</v>
      </c>
      <c r="D134" s="21" t="s">
        <v>187</v>
      </c>
      <c r="E134" s="12">
        <v>9551</v>
      </c>
      <c r="F134" s="12">
        <v>9603</v>
      </c>
      <c r="G134" s="12">
        <v>10022</v>
      </c>
      <c r="H134" s="146">
        <v>10377</v>
      </c>
    </row>
    <row r="135" spans="2:8" ht="24.75" customHeight="1">
      <c r="B135" s="688" t="s">
        <v>564</v>
      </c>
      <c r="C135" s="26" t="s">
        <v>824</v>
      </c>
      <c r="D135" s="21" t="s">
        <v>188</v>
      </c>
      <c r="E135" s="12">
        <v>1637</v>
      </c>
      <c r="F135" s="12">
        <v>1170</v>
      </c>
      <c r="G135" s="12">
        <v>1223</v>
      </c>
      <c r="H135" s="146">
        <v>1358</v>
      </c>
    </row>
    <row r="136" spans="2:8" ht="19.5" customHeight="1">
      <c r="B136" s="688">
        <v>481</v>
      </c>
      <c r="C136" s="26" t="s">
        <v>565</v>
      </c>
      <c r="D136" s="21" t="s">
        <v>189</v>
      </c>
      <c r="E136" s="12">
        <v>1275</v>
      </c>
      <c r="F136" s="12">
        <v>850</v>
      </c>
      <c r="G136" s="12">
        <v>425</v>
      </c>
      <c r="H136" s="146">
        <v>142</v>
      </c>
    </row>
    <row r="137" spans="2:8" ht="36.75" customHeight="1">
      <c r="B137" s="688">
        <v>427</v>
      </c>
      <c r="C137" s="26" t="s">
        <v>566</v>
      </c>
      <c r="D137" s="21" t="s">
        <v>190</v>
      </c>
      <c r="E137" s="12"/>
      <c r="F137" s="12"/>
      <c r="G137" s="12"/>
      <c r="H137" s="146"/>
    </row>
    <row r="138" spans="1:8" ht="36.75" customHeight="1">
      <c r="A138" s="49"/>
      <c r="B138" s="687" t="s">
        <v>567</v>
      </c>
      <c r="C138" s="26" t="s">
        <v>568</v>
      </c>
      <c r="D138" s="21" t="s">
        <v>191</v>
      </c>
      <c r="E138" s="12">
        <v>58</v>
      </c>
      <c r="F138" s="12"/>
      <c r="G138" s="12"/>
      <c r="H138" s="146"/>
    </row>
    <row r="139" spans="1:8" ht="19.5" customHeight="1">
      <c r="A139" s="49"/>
      <c r="B139" s="919"/>
      <c r="C139" s="22" t="s">
        <v>569</v>
      </c>
      <c r="D139" s="920" t="s">
        <v>192</v>
      </c>
      <c r="E139" s="992">
        <v>0</v>
      </c>
      <c r="F139" s="992">
        <v>0</v>
      </c>
      <c r="G139" s="992">
        <v>0</v>
      </c>
      <c r="H139" s="994">
        <v>0</v>
      </c>
    </row>
    <row r="140" spans="1:8" ht="23.25" customHeight="1">
      <c r="A140" s="49"/>
      <c r="B140" s="919"/>
      <c r="C140" s="23" t="s">
        <v>570</v>
      </c>
      <c r="D140" s="920"/>
      <c r="E140" s="993"/>
      <c r="F140" s="993"/>
      <c r="G140" s="993"/>
      <c r="H140" s="995"/>
    </row>
    <row r="141" spans="1:8" ht="19.5" customHeight="1">
      <c r="A141" s="49"/>
      <c r="B141" s="919"/>
      <c r="C141" s="22" t="s">
        <v>571</v>
      </c>
      <c r="D141" s="920" t="s">
        <v>193</v>
      </c>
      <c r="E141" s="992">
        <v>94773</v>
      </c>
      <c r="F141" s="992">
        <v>102181</v>
      </c>
      <c r="G141" s="992">
        <v>102962</v>
      </c>
      <c r="H141" s="994">
        <v>94916</v>
      </c>
    </row>
    <row r="142" spans="1:8" ht="14.25" customHeight="1">
      <c r="A142" s="49"/>
      <c r="B142" s="919"/>
      <c r="C142" s="23" t="s">
        <v>572</v>
      </c>
      <c r="D142" s="920"/>
      <c r="E142" s="993"/>
      <c r="F142" s="993"/>
      <c r="G142" s="993"/>
      <c r="H142" s="995"/>
    </row>
    <row r="143" spans="1:8" ht="19.5" customHeight="1" thickBot="1">
      <c r="A143" s="49"/>
      <c r="B143" s="691">
        <v>89</v>
      </c>
      <c r="C143" s="32" t="s">
        <v>573</v>
      </c>
      <c r="D143" s="33" t="s">
        <v>194</v>
      </c>
      <c r="E143" s="11">
        <v>12286</v>
      </c>
      <c r="F143" s="11">
        <v>12286</v>
      </c>
      <c r="G143" s="11">
        <v>12286</v>
      </c>
      <c r="H143" s="147">
        <v>12286</v>
      </c>
    </row>
  </sheetData>
  <sheetProtection/>
  <mergeCells count="113">
    <mergeCell ref="G62:G63"/>
    <mergeCell ref="H62:H63"/>
    <mergeCell ref="E132:E133"/>
    <mergeCell ref="F132:F133"/>
    <mergeCell ref="G132:G133"/>
    <mergeCell ref="H132:H133"/>
    <mergeCell ref="G92:G93"/>
    <mergeCell ref="H92:H93"/>
    <mergeCell ref="H94:H95"/>
    <mergeCell ref="H124:H125"/>
    <mergeCell ref="D9:D10"/>
    <mergeCell ref="B11:B12"/>
    <mergeCell ref="D11:D12"/>
    <mergeCell ref="G99:G100"/>
    <mergeCell ref="E124:E125"/>
    <mergeCell ref="F124:F125"/>
    <mergeCell ref="G124:G125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77:G78"/>
    <mergeCell ref="H77:H7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B94:B95"/>
    <mergeCell ref="D94:D95"/>
    <mergeCell ref="B99:B100"/>
    <mergeCell ref="D99:D100"/>
    <mergeCell ref="G41:G42"/>
    <mergeCell ref="H41:H42"/>
    <mergeCell ref="G50:G51"/>
    <mergeCell ref="H50:H51"/>
    <mergeCell ref="G57:G58"/>
    <mergeCell ref="H57:H58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124:B125"/>
    <mergeCell ref="D124:D125"/>
    <mergeCell ref="B132:B133"/>
    <mergeCell ref="D132:D133"/>
    <mergeCell ref="G11:G12"/>
    <mergeCell ref="H11:H12"/>
    <mergeCell ref="G18:G19"/>
    <mergeCell ref="H18:H19"/>
    <mergeCell ref="G28:G29"/>
    <mergeCell ref="H28:H29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E141:E142"/>
    <mergeCell ref="F141:F142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8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zoomScalePageLayoutView="0" workbookViewId="0" topLeftCell="A1">
      <selection activeCell="F9" sqref="F9:F81"/>
    </sheetView>
  </sheetViews>
  <sheetFormatPr defaultColWidth="9.140625" defaultRowHeight="12.75"/>
  <cols>
    <col min="1" max="1" width="3.00390625" style="53" customWidth="1"/>
    <col min="2" max="2" width="18.7109375" style="53" customWidth="1"/>
    <col min="3" max="3" width="69.7109375" style="53" customWidth="1"/>
    <col min="4" max="4" width="9.140625" style="53" customWidth="1"/>
    <col min="5" max="8" width="15.7109375" style="3" customWidth="1"/>
    <col min="9" max="16384" width="9.140625" style="53" customWidth="1"/>
  </cols>
  <sheetData>
    <row r="1" spans="8:10" ht="15.75">
      <c r="H1" s="135" t="s">
        <v>760</v>
      </c>
      <c r="I1" s="63"/>
      <c r="J1" s="63"/>
    </row>
    <row r="2" spans="2:8" ht="20.25" customHeight="1">
      <c r="B2" s="930" t="s">
        <v>576</v>
      </c>
      <c r="C2" s="930"/>
      <c r="D2" s="930"/>
      <c r="E2" s="930"/>
      <c r="F2" s="930"/>
      <c r="G2" s="930"/>
      <c r="H2" s="930"/>
    </row>
    <row r="3" spans="2:8" ht="12" customHeight="1">
      <c r="B3" s="930" t="s">
        <v>938</v>
      </c>
      <c r="C3" s="930"/>
      <c r="D3" s="930"/>
      <c r="E3" s="930"/>
      <c r="F3" s="930"/>
      <c r="G3" s="930"/>
      <c r="H3" s="930"/>
    </row>
    <row r="4" spans="2:8" ht="15.75">
      <c r="B4" s="246"/>
      <c r="C4" s="246"/>
      <c r="D4" s="246"/>
      <c r="E4" s="709"/>
      <c r="F4" s="709"/>
      <c r="G4" s="709"/>
      <c r="H4" s="710" t="s">
        <v>197</v>
      </c>
    </row>
    <row r="5" spans="2:8" ht="2.25" customHeight="1" thickBot="1">
      <c r="B5" s="246"/>
      <c r="C5" s="246"/>
      <c r="D5" s="246"/>
      <c r="E5" s="9"/>
      <c r="F5" s="9"/>
      <c r="G5" s="9"/>
      <c r="H5" s="136"/>
    </row>
    <row r="6" spans="1:8" ht="15.75">
      <c r="A6" s="59"/>
      <c r="B6" s="1014" t="s">
        <v>256</v>
      </c>
      <c r="C6" s="1016" t="s">
        <v>257</v>
      </c>
      <c r="D6" s="1016" t="s">
        <v>40</v>
      </c>
      <c r="E6" s="1011" t="s">
        <v>64</v>
      </c>
      <c r="F6" s="1012"/>
      <c r="G6" s="1012"/>
      <c r="H6" s="1013"/>
    </row>
    <row r="7" spans="1:8" ht="31.5" customHeight="1">
      <c r="A7" s="59"/>
      <c r="B7" s="1015"/>
      <c r="C7" s="1017"/>
      <c r="D7" s="1017"/>
      <c r="E7" s="670" t="s">
        <v>939</v>
      </c>
      <c r="F7" s="670" t="s">
        <v>940</v>
      </c>
      <c r="G7" s="670" t="s">
        <v>941</v>
      </c>
      <c r="H7" s="671" t="s">
        <v>942</v>
      </c>
    </row>
    <row r="8" spans="1:8" ht="14.25" customHeight="1" thickBot="1">
      <c r="A8" s="59"/>
      <c r="B8" s="34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61">
        <v>7</v>
      </c>
    </row>
    <row r="9" spans="1:8" ht="19.5" customHeight="1">
      <c r="A9" s="59"/>
      <c r="B9" s="1023"/>
      <c r="C9" s="60" t="s">
        <v>577</v>
      </c>
      <c r="D9" s="933">
        <v>1001</v>
      </c>
      <c r="E9" s="1018">
        <v>50381</v>
      </c>
      <c r="F9" s="1018">
        <v>108898</v>
      </c>
      <c r="G9" s="1018">
        <v>167571</v>
      </c>
      <c r="H9" s="1020">
        <v>224345</v>
      </c>
    </row>
    <row r="10" spans="1:8" ht="12" customHeight="1">
      <c r="A10" s="59"/>
      <c r="B10" s="1022"/>
      <c r="C10" s="23" t="s">
        <v>578</v>
      </c>
      <c r="D10" s="927"/>
      <c r="E10" s="1019"/>
      <c r="F10" s="1019"/>
      <c r="G10" s="1019"/>
      <c r="H10" s="1021"/>
    </row>
    <row r="11" spans="1:8" ht="19.5" customHeight="1">
      <c r="A11" s="59"/>
      <c r="B11" s="35">
        <v>60</v>
      </c>
      <c r="C11" s="26" t="s">
        <v>579</v>
      </c>
      <c r="D11" s="56">
        <v>1002</v>
      </c>
      <c r="E11" s="144">
        <v>384</v>
      </c>
      <c r="F11" s="144">
        <v>768</v>
      </c>
      <c r="G11" s="144">
        <v>1119</v>
      </c>
      <c r="H11" s="145">
        <v>1495</v>
      </c>
    </row>
    <row r="12" spans="1:8" ht="19.5" customHeight="1">
      <c r="A12" s="59"/>
      <c r="B12" s="35" t="s">
        <v>580</v>
      </c>
      <c r="C12" s="26" t="s">
        <v>581</v>
      </c>
      <c r="D12" s="56">
        <v>1003</v>
      </c>
      <c r="E12" s="12">
        <v>384</v>
      </c>
      <c r="F12" s="12">
        <v>768</v>
      </c>
      <c r="G12" s="12">
        <v>1119</v>
      </c>
      <c r="H12" s="146">
        <v>1495</v>
      </c>
    </row>
    <row r="13" spans="1:8" ht="19.5" customHeight="1">
      <c r="A13" s="59"/>
      <c r="B13" s="35" t="s">
        <v>582</v>
      </c>
      <c r="C13" s="26" t="s">
        <v>583</v>
      </c>
      <c r="D13" s="56">
        <v>1004</v>
      </c>
      <c r="E13" s="12"/>
      <c r="F13" s="12"/>
      <c r="G13" s="12"/>
      <c r="H13" s="146"/>
    </row>
    <row r="14" spans="1:8" ht="19.5" customHeight="1">
      <c r="A14" s="59"/>
      <c r="B14" s="35">
        <v>61</v>
      </c>
      <c r="C14" s="26" t="s">
        <v>584</v>
      </c>
      <c r="D14" s="56">
        <v>1005</v>
      </c>
      <c r="E14" s="12">
        <v>49823</v>
      </c>
      <c r="F14" s="12">
        <v>107682</v>
      </c>
      <c r="G14" s="12">
        <v>165931</v>
      </c>
      <c r="H14" s="146">
        <v>222155</v>
      </c>
    </row>
    <row r="15" spans="1:8" ht="19.5" customHeight="1">
      <c r="A15" s="59"/>
      <c r="B15" s="35" t="s">
        <v>585</v>
      </c>
      <c r="C15" s="26" t="s">
        <v>586</v>
      </c>
      <c r="D15" s="56">
        <v>1006</v>
      </c>
      <c r="E15" s="12">
        <v>49823</v>
      </c>
      <c r="F15" s="12">
        <v>107682</v>
      </c>
      <c r="G15" s="12">
        <v>165931</v>
      </c>
      <c r="H15" s="146">
        <v>222155</v>
      </c>
    </row>
    <row r="16" spans="1:8" ht="19.5" customHeight="1">
      <c r="A16" s="59"/>
      <c r="B16" s="35" t="s">
        <v>587</v>
      </c>
      <c r="C16" s="26" t="s">
        <v>588</v>
      </c>
      <c r="D16" s="56">
        <v>1007</v>
      </c>
      <c r="E16" s="12"/>
      <c r="F16" s="12"/>
      <c r="G16" s="12"/>
      <c r="H16" s="146"/>
    </row>
    <row r="17" spans="1:8" ht="19.5" customHeight="1">
      <c r="A17" s="59"/>
      <c r="B17" s="35">
        <v>62</v>
      </c>
      <c r="C17" s="26" t="s">
        <v>589</v>
      </c>
      <c r="D17" s="56">
        <v>1008</v>
      </c>
      <c r="E17" s="12"/>
      <c r="F17" s="12"/>
      <c r="G17" s="12"/>
      <c r="H17" s="146"/>
    </row>
    <row r="18" spans="1:8" ht="19.5" customHeight="1">
      <c r="A18" s="59"/>
      <c r="B18" s="35">
        <v>630</v>
      </c>
      <c r="C18" s="26" t="s">
        <v>590</v>
      </c>
      <c r="D18" s="56">
        <v>1009</v>
      </c>
      <c r="E18" s="12"/>
      <c r="F18" s="12"/>
      <c r="G18" s="12"/>
      <c r="H18" s="146"/>
    </row>
    <row r="19" spans="1:8" ht="19.5" customHeight="1">
      <c r="A19" s="59"/>
      <c r="B19" s="35">
        <v>631</v>
      </c>
      <c r="C19" s="26" t="s">
        <v>591</v>
      </c>
      <c r="D19" s="56">
        <v>1010</v>
      </c>
      <c r="E19" s="12"/>
      <c r="F19" s="12"/>
      <c r="G19" s="12"/>
      <c r="H19" s="146"/>
    </row>
    <row r="20" spans="1:8" ht="19.5" customHeight="1">
      <c r="A20" s="59"/>
      <c r="B20" s="35" t="s">
        <v>592</v>
      </c>
      <c r="C20" s="26" t="s">
        <v>593</v>
      </c>
      <c r="D20" s="56">
        <v>1011</v>
      </c>
      <c r="E20" s="12">
        <v>174</v>
      </c>
      <c r="F20" s="12">
        <v>448</v>
      </c>
      <c r="G20" s="12">
        <v>521</v>
      </c>
      <c r="H20" s="146">
        <v>695</v>
      </c>
    </row>
    <row r="21" spans="1:8" ht="25.5" customHeight="1">
      <c r="A21" s="59"/>
      <c r="B21" s="35" t="s">
        <v>594</v>
      </c>
      <c r="C21" s="26" t="s">
        <v>595</v>
      </c>
      <c r="D21" s="56">
        <v>1012</v>
      </c>
      <c r="E21" s="12"/>
      <c r="F21" s="12"/>
      <c r="G21" s="12"/>
      <c r="H21" s="146"/>
    </row>
    <row r="22" spans="1:8" ht="19.5" customHeight="1">
      <c r="A22" s="59"/>
      <c r="B22" s="35"/>
      <c r="C22" s="20" t="s">
        <v>596</v>
      </c>
      <c r="D22" s="56">
        <v>1013</v>
      </c>
      <c r="E22" s="12">
        <v>51625</v>
      </c>
      <c r="F22" s="12">
        <v>108267</v>
      </c>
      <c r="G22" s="12">
        <v>167070</v>
      </c>
      <c r="H22" s="146">
        <v>223181</v>
      </c>
    </row>
    <row r="23" spans="1:8" ht="19.5" customHeight="1">
      <c r="A23" s="59"/>
      <c r="B23" s="35">
        <v>50</v>
      </c>
      <c r="C23" s="26" t="s">
        <v>597</v>
      </c>
      <c r="D23" s="56">
        <v>1014</v>
      </c>
      <c r="E23" s="12">
        <v>1847</v>
      </c>
      <c r="F23" s="12">
        <v>2150</v>
      </c>
      <c r="G23" s="12">
        <v>5012</v>
      </c>
      <c r="H23" s="146">
        <v>7391</v>
      </c>
    </row>
    <row r="24" spans="1:8" ht="19.5" customHeight="1">
      <c r="A24" s="59"/>
      <c r="B24" s="35">
        <v>51</v>
      </c>
      <c r="C24" s="26" t="s">
        <v>598</v>
      </c>
      <c r="D24" s="56">
        <v>1015</v>
      </c>
      <c r="E24" s="12">
        <v>8142</v>
      </c>
      <c r="F24" s="12">
        <v>14284</v>
      </c>
      <c r="G24" s="12">
        <v>24426</v>
      </c>
      <c r="H24" s="146">
        <v>32569</v>
      </c>
    </row>
    <row r="25" spans="1:8" ht="25.5" customHeight="1">
      <c r="A25" s="59"/>
      <c r="B25" s="35">
        <v>52</v>
      </c>
      <c r="C25" s="26" t="s">
        <v>599</v>
      </c>
      <c r="D25" s="56">
        <v>1016</v>
      </c>
      <c r="E25" s="12">
        <v>30636</v>
      </c>
      <c r="F25" s="12">
        <v>61271</v>
      </c>
      <c r="G25" s="12">
        <v>93905</v>
      </c>
      <c r="H25" s="146">
        <v>124241</v>
      </c>
    </row>
    <row r="26" spans="1:8" ht="19.5" customHeight="1">
      <c r="A26" s="59"/>
      <c r="B26" s="35">
        <v>520</v>
      </c>
      <c r="C26" s="26" t="s">
        <v>600</v>
      </c>
      <c r="D26" s="56">
        <v>1017</v>
      </c>
      <c r="E26" s="12">
        <v>22800</v>
      </c>
      <c r="F26" s="12">
        <v>45600</v>
      </c>
      <c r="G26" s="12">
        <v>68400</v>
      </c>
      <c r="H26" s="146">
        <v>91355</v>
      </c>
    </row>
    <row r="27" spans="1:8" ht="19.5" customHeight="1">
      <c r="A27" s="59"/>
      <c r="B27" s="35">
        <v>521</v>
      </c>
      <c r="C27" s="26" t="s">
        <v>601</v>
      </c>
      <c r="D27" s="56">
        <v>1018</v>
      </c>
      <c r="E27" s="12">
        <v>3607</v>
      </c>
      <c r="F27" s="12">
        <v>7214</v>
      </c>
      <c r="G27" s="12">
        <v>11961</v>
      </c>
      <c r="H27" s="146">
        <v>14748</v>
      </c>
    </row>
    <row r="28" spans="1:8" ht="19.5" customHeight="1">
      <c r="A28" s="59"/>
      <c r="B28" s="35" t="s">
        <v>828</v>
      </c>
      <c r="C28" s="26" t="s">
        <v>603</v>
      </c>
      <c r="D28" s="56">
        <v>1019</v>
      </c>
      <c r="E28" s="12">
        <v>4229</v>
      </c>
      <c r="F28" s="12">
        <v>8457</v>
      </c>
      <c r="G28" s="12">
        <v>13544</v>
      </c>
      <c r="H28" s="146">
        <v>18138</v>
      </c>
    </row>
    <row r="29" spans="1:8" ht="19.5" customHeight="1">
      <c r="A29" s="59"/>
      <c r="B29" s="35">
        <v>540</v>
      </c>
      <c r="C29" s="26" t="s">
        <v>604</v>
      </c>
      <c r="D29" s="56">
        <v>1020</v>
      </c>
      <c r="E29" s="12">
        <v>1080</v>
      </c>
      <c r="F29" s="12">
        <v>2122</v>
      </c>
      <c r="G29" s="12">
        <v>5551</v>
      </c>
      <c r="H29" s="146">
        <v>11120</v>
      </c>
    </row>
    <row r="30" spans="1:8" ht="25.5" customHeight="1">
      <c r="A30" s="59"/>
      <c r="B30" s="35" t="s">
        <v>605</v>
      </c>
      <c r="C30" s="26" t="s">
        <v>606</v>
      </c>
      <c r="D30" s="56">
        <v>1021</v>
      </c>
      <c r="E30" s="12"/>
      <c r="F30" s="12"/>
      <c r="G30" s="12"/>
      <c r="H30" s="146"/>
    </row>
    <row r="31" spans="1:8" ht="19.5" customHeight="1">
      <c r="A31" s="59"/>
      <c r="B31" s="35">
        <v>53</v>
      </c>
      <c r="C31" s="26" t="s">
        <v>607</v>
      </c>
      <c r="D31" s="56">
        <v>1022</v>
      </c>
      <c r="E31" s="12">
        <v>8210</v>
      </c>
      <c r="F31" s="12">
        <v>16420</v>
      </c>
      <c r="G31" s="12">
        <v>24630</v>
      </c>
      <c r="H31" s="146">
        <v>32840</v>
      </c>
    </row>
    <row r="32" spans="1:8" ht="19.5" customHeight="1">
      <c r="A32" s="59"/>
      <c r="B32" s="35" t="s">
        <v>608</v>
      </c>
      <c r="C32" s="26" t="s">
        <v>609</v>
      </c>
      <c r="D32" s="56">
        <v>1023</v>
      </c>
      <c r="E32" s="12"/>
      <c r="F32" s="12"/>
      <c r="G32" s="12"/>
      <c r="H32" s="146"/>
    </row>
    <row r="33" spans="1:8" ht="19.5" customHeight="1">
      <c r="A33" s="59"/>
      <c r="B33" s="35">
        <v>55</v>
      </c>
      <c r="C33" s="26" t="s">
        <v>610</v>
      </c>
      <c r="D33" s="56">
        <v>1024</v>
      </c>
      <c r="E33" s="12">
        <v>1710</v>
      </c>
      <c r="F33" s="12">
        <v>12020</v>
      </c>
      <c r="G33" s="12">
        <v>13546</v>
      </c>
      <c r="H33" s="146">
        <v>15020</v>
      </c>
    </row>
    <row r="34" spans="1:8" ht="19.5" customHeight="1">
      <c r="A34" s="59"/>
      <c r="B34" s="35"/>
      <c r="C34" s="20" t="s">
        <v>611</v>
      </c>
      <c r="D34" s="56">
        <v>1025</v>
      </c>
      <c r="E34" s="12">
        <v>0</v>
      </c>
      <c r="F34" s="12">
        <v>631</v>
      </c>
      <c r="G34" s="12">
        <v>501</v>
      </c>
      <c r="H34" s="146">
        <v>1164</v>
      </c>
    </row>
    <row r="35" spans="1:8" ht="19.5" customHeight="1">
      <c r="A35" s="59"/>
      <c r="B35" s="35"/>
      <c r="C35" s="20" t="s">
        <v>612</v>
      </c>
      <c r="D35" s="56">
        <v>1026</v>
      </c>
      <c r="E35" s="12">
        <v>1244</v>
      </c>
      <c r="F35" s="12">
        <v>0</v>
      </c>
      <c r="G35" s="12">
        <v>0</v>
      </c>
      <c r="H35" s="146">
        <v>0</v>
      </c>
    </row>
    <row r="36" spans="1:8" ht="19.5" customHeight="1">
      <c r="A36" s="59"/>
      <c r="B36" s="1022"/>
      <c r="C36" s="22" t="s">
        <v>613</v>
      </c>
      <c r="D36" s="927">
        <v>1027</v>
      </c>
      <c r="E36" s="1006">
        <v>6</v>
      </c>
      <c r="F36" s="1006">
        <v>12</v>
      </c>
      <c r="G36" s="1006">
        <v>16</v>
      </c>
      <c r="H36" s="1009">
        <v>137</v>
      </c>
    </row>
    <row r="37" spans="1:8" ht="10.5" customHeight="1">
      <c r="A37" s="59"/>
      <c r="B37" s="1022"/>
      <c r="C37" s="23" t="s">
        <v>614</v>
      </c>
      <c r="D37" s="927"/>
      <c r="E37" s="1007"/>
      <c r="F37" s="1007"/>
      <c r="G37" s="1007"/>
      <c r="H37" s="1010"/>
    </row>
    <row r="38" spans="1:8" ht="24" customHeight="1">
      <c r="A38" s="59"/>
      <c r="B38" s="35" t="s">
        <v>615</v>
      </c>
      <c r="C38" s="26" t="s">
        <v>616</v>
      </c>
      <c r="D38" s="56">
        <v>1028</v>
      </c>
      <c r="E38" s="12"/>
      <c r="F38" s="12"/>
      <c r="G38" s="12"/>
      <c r="H38" s="146"/>
    </row>
    <row r="39" spans="1:8" ht="19.5" customHeight="1">
      <c r="A39" s="59"/>
      <c r="B39" s="35">
        <v>662</v>
      </c>
      <c r="C39" s="26" t="s">
        <v>617</v>
      </c>
      <c r="D39" s="56">
        <v>1029</v>
      </c>
      <c r="E39" s="12">
        <v>6</v>
      </c>
      <c r="F39" s="12">
        <v>12</v>
      </c>
      <c r="G39" s="12">
        <v>16</v>
      </c>
      <c r="H39" s="146">
        <v>25</v>
      </c>
    </row>
    <row r="40" spans="1:8" ht="19.5" customHeight="1">
      <c r="A40" s="59"/>
      <c r="B40" s="35" t="s">
        <v>108</v>
      </c>
      <c r="C40" s="26" t="s">
        <v>618</v>
      </c>
      <c r="D40" s="56">
        <v>1030</v>
      </c>
      <c r="E40" s="12"/>
      <c r="F40" s="12"/>
      <c r="G40" s="12"/>
      <c r="H40" s="146">
        <v>112</v>
      </c>
    </row>
    <row r="41" spans="1:8" ht="19.5" customHeight="1">
      <c r="A41" s="59"/>
      <c r="B41" s="35" t="s">
        <v>619</v>
      </c>
      <c r="C41" s="26" t="s">
        <v>620</v>
      </c>
      <c r="D41" s="56">
        <v>1031</v>
      </c>
      <c r="E41" s="12"/>
      <c r="F41" s="12"/>
      <c r="G41" s="12"/>
      <c r="H41" s="146"/>
    </row>
    <row r="42" spans="1:8" ht="19.5" customHeight="1">
      <c r="A42" s="59"/>
      <c r="B42" s="1022"/>
      <c r="C42" s="22" t="s">
        <v>621</v>
      </c>
      <c r="D42" s="927">
        <v>1032</v>
      </c>
      <c r="E42" s="1006"/>
      <c r="F42" s="1006"/>
      <c r="G42" s="1006"/>
      <c r="H42" s="1009"/>
    </row>
    <row r="43" spans="1:8" ht="10.5" customHeight="1">
      <c r="A43" s="59"/>
      <c r="B43" s="1022"/>
      <c r="C43" s="23" t="s">
        <v>622</v>
      </c>
      <c r="D43" s="927"/>
      <c r="E43" s="1007"/>
      <c r="F43" s="1007"/>
      <c r="G43" s="1007"/>
      <c r="H43" s="1010"/>
    </row>
    <row r="44" spans="1:8" ht="27.75" customHeight="1">
      <c r="A44" s="59"/>
      <c r="B44" s="35" t="s">
        <v>623</v>
      </c>
      <c r="C44" s="26" t="s">
        <v>624</v>
      </c>
      <c r="D44" s="56">
        <v>1033</v>
      </c>
      <c r="E44" s="12"/>
      <c r="F44" s="12"/>
      <c r="G44" s="12"/>
      <c r="H44" s="146"/>
    </row>
    <row r="45" spans="1:8" ht="19.5" customHeight="1">
      <c r="A45" s="59"/>
      <c r="B45" s="35">
        <v>562</v>
      </c>
      <c r="C45" s="26" t="s">
        <v>625</v>
      </c>
      <c r="D45" s="56">
        <v>1034</v>
      </c>
      <c r="E45" s="12"/>
      <c r="F45" s="12"/>
      <c r="G45" s="12"/>
      <c r="H45" s="146"/>
    </row>
    <row r="46" spans="1:8" ht="19.5" customHeight="1">
      <c r="A46" s="59"/>
      <c r="B46" s="35" t="s">
        <v>133</v>
      </c>
      <c r="C46" s="26" t="s">
        <v>626</v>
      </c>
      <c r="D46" s="56">
        <v>1035</v>
      </c>
      <c r="E46" s="12"/>
      <c r="F46" s="12"/>
      <c r="G46" s="12"/>
      <c r="H46" s="146"/>
    </row>
    <row r="47" spans="1:8" ht="19.5" customHeight="1">
      <c r="A47" s="59"/>
      <c r="B47" s="35" t="s">
        <v>627</v>
      </c>
      <c r="C47" s="26" t="s">
        <v>628</v>
      </c>
      <c r="D47" s="56">
        <v>1036</v>
      </c>
      <c r="E47" s="12"/>
      <c r="F47" s="12"/>
      <c r="G47" s="12"/>
      <c r="H47" s="146"/>
    </row>
    <row r="48" spans="1:8" ht="19.5" customHeight="1">
      <c r="A48" s="59"/>
      <c r="B48" s="35"/>
      <c r="C48" s="20" t="s">
        <v>629</v>
      </c>
      <c r="D48" s="56">
        <v>1037</v>
      </c>
      <c r="E48" s="12">
        <v>6</v>
      </c>
      <c r="F48" s="12">
        <v>12</v>
      </c>
      <c r="G48" s="12">
        <v>16</v>
      </c>
      <c r="H48" s="146">
        <v>137</v>
      </c>
    </row>
    <row r="49" spans="1:8" ht="19.5" customHeight="1">
      <c r="A49" s="59"/>
      <c r="B49" s="35"/>
      <c r="C49" s="20" t="s">
        <v>630</v>
      </c>
      <c r="D49" s="56">
        <v>1038</v>
      </c>
      <c r="E49" s="12"/>
      <c r="F49" s="12"/>
      <c r="G49" s="12"/>
      <c r="H49" s="146"/>
    </row>
    <row r="50" spans="1:8" ht="28.5" customHeight="1">
      <c r="A50" s="59"/>
      <c r="B50" s="35" t="s">
        <v>631</v>
      </c>
      <c r="C50" s="20" t="s">
        <v>632</v>
      </c>
      <c r="D50" s="56">
        <v>1039</v>
      </c>
      <c r="E50" s="12"/>
      <c r="F50" s="12"/>
      <c r="G50" s="12"/>
      <c r="H50" s="146"/>
    </row>
    <row r="51" spans="1:8" ht="30" customHeight="1">
      <c r="A51" s="59"/>
      <c r="B51" s="35" t="s">
        <v>633</v>
      </c>
      <c r="C51" s="20" t="s">
        <v>634</v>
      </c>
      <c r="D51" s="56">
        <v>1040</v>
      </c>
      <c r="E51" s="12"/>
      <c r="F51" s="12"/>
      <c r="G51" s="12"/>
      <c r="H51" s="146"/>
    </row>
    <row r="52" spans="1:8" ht="19.5" customHeight="1">
      <c r="A52" s="59"/>
      <c r="B52" s="35">
        <v>67</v>
      </c>
      <c r="C52" s="20" t="s">
        <v>635</v>
      </c>
      <c r="D52" s="56">
        <v>1041</v>
      </c>
      <c r="E52" s="12">
        <v>2</v>
      </c>
      <c r="F52" s="12">
        <v>4</v>
      </c>
      <c r="G52" s="12">
        <v>5</v>
      </c>
      <c r="H52" s="146">
        <v>6</v>
      </c>
    </row>
    <row r="53" spans="1:8" ht="19.5" customHeight="1">
      <c r="A53" s="59"/>
      <c r="B53" s="35">
        <v>57</v>
      </c>
      <c r="C53" s="20" t="s">
        <v>636</v>
      </c>
      <c r="D53" s="56">
        <v>1042</v>
      </c>
      <c r="E53" s="12">
        <v>125</v>
      </c>
      <c r="F53" s="12">
        <v>215</v>
      </c>
      <c r="G53" s="12">
        <v>340</v>
      </c>
      <c r="H53" s="146">
        <v>625</v>
      </c>
    </row>
    <row r="54" spans="1:8" ht="19.5" customHeight="1">
      <c r="A54" s="59"/>
      <c r="B54" s="1022"/>
      <c r="C54" s="22" t="s">
        <v>637</v>
      </c>
      <c r="D54" s="927">
        <v>1043</v>
      </c>
      <c r="E54" s="1006">
        <v>50389</v>
      </c>
      <c r="F54" s="1006">
        <v>108914</v>
      </c>
      <c r="G54" s="1006">
        <v>167592</v>
      </c>
      <c r="H54" s="1009">
        <v>224488</v>
      </c>
    </row>
    <row r="55" spans="1:8" ht="12" customHeight="1">
      <c r="A55" s="59"/>
      <c r="B55" s="1022"/>
      <c r="C55" s="23" t="s">
        <v>638</v>
      </c>
      <c r="D55" s="927"/>
      <c r="E55" s="1007"/>
      <c r="F55" s="1007"/>
      <c r="G55" s="1007"/>
      <c r="H55" s="1010"/>
    </row>
    <row r="56" spans="1:8" ht="19.5" customHeight="1">
      <c r="A56" s="59"/>
      <c r="B56" s="1022"/>
      <c r="C56" s="22" t="s">
        <v>639</v>
      </c>
      <c r="D56" s="927">
        <v>1044</v>
      </c>
      <c r="E56" s="1006">
        <v>51750</v>
      </c>
      <c r="F56" s="1006">
        <v>108482</v>
      </c>
      <c r="G56" s="1006">
        <v>167410</v>
      </c>
      <c r="H56" s="1009">
        <v>223806</v>
      </c>
    </row>
    <row r="57" spans="1:8" ht="13.5" customHeight="1">
      <c r="A57" s="59"/>
      <c r="B57" s="1022"/>
      <c r="C57" s="23" t="s">
        <v>640</v>
      </c>
      <c r="D57" s="927"/>
      <c r="E57" s="1007"/>
      <c r="F57" s="1007"/>
      <c r="G57" s="1007"/>
      <c r="H57" s="1010"/>
    </row>
    <row r="58" spans="1:8" ht="19.5" customHeight="1">
      <c r="A58" s="59"/>
      <c r="B58" s="35"/>
      <c r="C58" s="20" t="s">
        <v>641</v>
      </c>
      <c r="D58" s="56">
        <v>1045</v>
      </c>
      <c r="E58" s="12"/>
      <c r="F58" s="12">
        <v>432</v>
      </c>
      <c r="G58" s="12">
        <v>182</v>
      </c>
      <c r="H58" s="146">
        <v>682</v>
      </c>
    </row>
    <row r="59" spans="1:8" ht="19.5" customHeight="1">
      <c r="A59" s="59"/>
      <c r="B59" s="35"/>
      <c r="C59" s="20" t="s">
        <v>642</v>
      </c>
      <c r="D59" s="56">
        <v>1046</v>
      </c>
      <c r="E59" s="12">
        <v>1361</v>
      </c>
      <c r="F59" s="12">
        <v>0</v>
      </c>
      <c r="G59" s="12">
        <v>0</v>
      </c>
      <c r="H59" s="146">
        <v>0</v>
      </c>
    </row>
    <row r="60" spans="1:8" ht="41.25" customHeight="1">
      <c r="A60" s="59"/>
      <c r="B60" s="35" t="s">
        <v>134</v>
      </c>
      <c r="C60" s="20" t="s">
        <v>643</v>
      </c>
      <c r="D60" s="56">
        <v>1047</v>
      </c>
      <c r="E60" s="12"/>
      <c r="F60" s="12"/>
      <c r="G60" s="12"/>
      <c r="H60" s="146"/>
    </row>
    <row r="61" spans="1:8" ht="42" customHeight="1">
      <c r="A61" s="59"/>
      <c r="B61" s="35" t="s">
        <v>644</v>
      </c>
      <c r="C61" s="20" t="s">
        <v>645</v>
      </c>
      <c r="D61" s="56">
        <v>1048</v>
      </c>
      <c r="E61" s="12"/>
      <c r="F61" s="12"/>
      <c r="G61" s="12"/>
      <c r="H61" s="146"/>
    </row>
    <row r="62" spans="1:8" ht="19.5" customHeight="1">
      <c r="A62" s="59"/>
      <c r="B62" s="1022"/>
      <c r="C62" s="22" t="s">
        <v>646</v>
      </c>
      <c r="D62" s="927">
        <v>1049</v>
      </c>
      <c r="E62" s="1006"/>
      <c r="F62" s="1006">
        <v>432</v>
      </c>
      <c r="G62" s="1006">
        <v>182</v>
      </c>
      <c r="H62" s="1009">
        <v>682</v>
      </c>
    </row>
    <row r="63" spans="1:8" ht="12.75" customHeight="1">
      <c r="A63" s="59"/>
      <c r="B63" s="1022"/>
      <c r="C63" s="23" t="s">
        <v>647</v>
      </c>
      <c r="D63" s="927"/>
      <c r="E63" s="1007"/>
      <c r="F63" s="1007"/>
      <c r="G63" s="1007"/>
      <c r="H63" s="1010"/>
    </row>
    <row r="64" spans="1:8" ht="19.5" customHeight="1">
      <c r="A64" s="59"/>
      <c r="B64" s="1022"/>
      <c r="C64" s="22" t="s">
        <v>648</v>
      </c>
      <c r="D64" s="927">
        <v>1050</v>
      </c>
      <c r="E64" s="1006">
        <v>1361</v>
      </c>
      <c r="F64" s="1006">
        <v>0</v>
      </c>
      <c r="G64" s="1006">
        <v>0</v>
      </c>
      <c r="H64" s="1009">
        <v>0</v>
      </c>
    </row>
    <row r="65" spans="1:8" ht="10.5" customHeight="1">
      <c r="A65" s="59"/>
      <c r="B65" s="1022"/>
      <c r="C65" s="23" t="s">
        <v>649</v>
      </c>
      <c r="D65" s="927"/>
      <c r="E65" s="1007"/>
      <c r="F65" s="1007"/>
      <c r="G65" s="1007"/>
      <c r="H65" s="1010"/>
    </row>
    <row r="66" spans="1:8" ht="19.5" customHeight="1">
      <c r="A66" s="59"/>
      <c r="B66" s="35"/>
      <c r="C66" s="20" t="s">
        <v>650</v>
      </c>
      <c r="D66" s="56"/>
      <c r="E66" s="12"/>
      <c r="F66" s="12"/>
      <c r="G66" s="12"/>
      <c r="H66" s="146"/>
    </row>
    <row r="67" spans="1:8" ht="19.5" customHeight="1">
      <c r="A67" s="59"/>
      <c r="B67" s="35">
        <v>721</v>
      </c>
      <c r="C67" s="26" t="s">
        <v>651</v>
      </c>
      <c r="D67" s="56">
        <v>1051</v>
      </c>
      <c r="E67" s="12"/>
      <c r="F67" s="12"/>
      <c r="G67" s="12"/>
      <c r="H67" s="146">
        <v>102</v>
      </c>
    </row>
    <row r="68" spans="1:8" ht="19.5" customHeight="1">
      <c r="A68" s="59"/>
      <c r="B68" s="35" t="s">
        <v>666</v>
      </c>
      <c r="C68" s="26" t="s">
        <v>652</v>
      </c>
      <c r="D68" s="56">
        <v>1052</v>
      </c>
      <c r="E68" s="12"/>
      <c r="F68" s="12"/>
      <c r="G68" s="12"/>
      <c r="H68" s="146"/>
    </row>
    <row r="69" spans="1:8" ht="19.5" customHeight="1">
      <c r="A69" s="59"/>
      <c r="B69" s="35" t="s">
        <v>667</v>
      </c>
      <c r="C69" s="26" t="s">
        <v>653</v>
      </c>
      <c r="D69" s="56">
        <v>1053</v>
      </c>
      <c r="E69" s="12"/>
      <c r="F69" s="12"/>
      <c r="G69" s="12"/>
      <c r="H69" s="146"/>
    </row>
    <row r="70" spans="1:8" ht="19.5" customHeight="1">
      <c r="A70" s="59"/>
      <c r="B70" s="35">
        <v>723</v>
      </c>
      <c r="C70" s="20" t="s">
        <v>654</v>
      </c>
      <c r="D70" s="56">
        <v>1054</v>
      </c>
      <c r="E70" s="12"/>
      <c r="F70" s="12"/>
      <c r="G70" s="12"/>
      <c r="H70" s="146"/>
    </row>
    <row r="71" spans="1:8" ht="19.5" customHeight="1">
      <c r="A71" s="59"/>
      <c r="B71" s="1022"/>
      <c r="C71" s="22" t="s">
        <v>655</v>
      </c>
      <c r="D71" s="927">
        <v>1055</v>
      </c>
      <c r="E71" s="1006"/>
      <c r="F71" s="1006">
        <v>432</v>
      </c>
      <c r="G71" s="1006">
        <v>182</v>
      </c>
      <c r="H71" s="1009">
        <v>580</v>
      </c>
    </row>
    <row r="72" spans="1:8" ht="12.75" customHeight="1">
      <c r="A72" s="59"/>
      <c r="B72" s="1022"/>
      <c r="C72" s="23" t="s">
        <v>656</v>
      </c>
      <c r="D72" s="927"/>
      <c r="E72" s="1007"/>
      <c r="F72" s="1007"/>
      <c r="G72" s="1007"/>
      <c r="H72" s="1010"/>
    </row>
    <row r="73" spans="1:8" ht="19.5" customHeight="1">
      <c r="A73" s="59"/>
      <c r="B73" s="1022"/>
      <c r="C73" s="22" t="s">
        <v>657</v>
      </c>
      <c r="D73" s="927">
        <v>1056</v>
      </c>
      <c r="E73" s="1006">
        <v>1361</v>
      </c>
      <c r="F73" s="1006">
        <v>0</v>
      </c>
      <c r="G73" s="1006">
        <v>0</v>
      </c>
      <c r="H73" s="1009">
        <v>0</v>
      </c>
    </row>
    <row r="74" spans="1:8" ht="12" customHeight="1">
      <c r="A74" s="59"/>
      <c r="B74" s="1022"/>
      <c r="C74" s="23" t="s">
        <v>658</v>
      </c>
      <c r="D74" s="927"/>
      <c r="E74" s="1007"/>
      <c r="F74" s="1007"/>
      <c r="G74" s="1007"/>
      <c r="H74" s="1010"/>
    </row>
    <row r="75" spans="1:8" ht="19.5" customHeight="1">
      <c r="A75" s="59"/>
      <c r="B75" s="35"/>
      <c r="C75" s="26" t="s">
        <v>659</v>
      </c>
      <c r="D75" s="56">
        <v>1057</v>
      </c>
      <c r="E75" s="12"/>
      <c r="F75" s="12"/>
      <c r="G75" s="12"/>
      <c r="H75" s="146"/>
    </row>
    <row r="76" spans="1:8" ht="19.5" customHeight="1">
      <c r="A76" s="59"/>
      <c r="B76" s="35"/>
      <c r="C76" s="26" t="s">
        <v>829</v>
      </c>
      <c r="D76" s="56">
        <v>1058</v>
      </c>
      <c r="E76" s="12"/>
      <c r="F76" s="12"/>
      <c r="G76" s="12"/>
      <c r="H76" s="146"/>
    </row>
    <row r="77" spans="1:8" ht="19.5" customHeight="1">
      <c r="A77" s="59"/>
      <c r="B77" s="35"/>
      <c r="C77" s="26" t="s">
        <v>660</v>
      </c>
      <c r="D77" s="56">
        <v>1059</v>
      </c>
      <c r="E77" s="12"/>
      <c r="F77" s="12"/>
      <c r="G77" s="12"/>
      <c r="H77" s="146"/>
    </row>
    <row r="78" spans="1:8" ht="19.5" customHeight="1">
      <c r="A78" s="59"/>
      <c r="B78" s="35"/>
      <c r="C78" s="26" t="s">
        <v>661</v>
      </c>
      <c r="D78" s="56">
        <v>1060</v>
      </c>
      <c r="E78" s="12"/>
      <c r="F78" s="12"/>
      <c r="G78" s="12"/>
      <c r="H78" s="146"/>
    </row>
    <row r="79" spans="1:8" ht="19.5" customHeight="1">
      <c r="A79" s="59"/>
      <c r="B79" s="35"/>
      <c r="C79" s="26" t="s">
        <v>662</v>
      </c>
      <c r="D79" s="56"/>
      <c r="E79" s="12"/>
      <c r="F79" s="12"/>
      <c r="G79" s="12"/>
      <c r="H79" s="146"/>
    </row>
    <row r="80" spans="1:8" ht="19.5" customHeight="1">
      <c r="A80" s="59"/>
      <c r="B80" s="35"/>
      <c r="C80" s="26" t="s">
        <v>663</v>
      </c>
      <c r="D80" s="56">
        <v>1061</v>
      </c>
      <c r="E80" s="12"/>
      <c r="F80" s="12"/>
      <c r="G80" s="12"/>
      <c r="H80" s="146"/>
    </row>
    <row r="81" spans="1:8" ht="19.5" customHeight="1" thickBot="1">
      <c r="A81" s="59"/>
      <c r="B81" s="34"/>
      <c r="C81" s="57" t="s">
        <v>664</v>
      </c>
      <c r="D81" s="58">
        <v>1062</v>
      </c>
      <c r="E81" s="11"/>
      <c r="F81" s="11"/>
      <c r="G81" s="11"/>
      <c r="H81" s="147"/>
    </row>
  </sheetData>
  <sheetProtection/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B56:B57"/>
    <mergeCell ref="D56:D57"/>
    <mergeCell ref="E56:E57"/>
    <mergeCell ref="F56:F57"/>
    <mergeCell ref="B62:B63"/>
    <mergeCell ref="D62:D63"/>
    <mergeCell ref="B64:B65"/>
    <mergeCell ref="D64:D65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F36:F37"/>
    <mergeCell ref="E42:E43"/>
    <mergeCell ref="F42:F43"/>
    <mergeCell ref="E54:E55"/>
    <mergeCell ref="F54:F55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E73:E74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Pegan Karadžole</dc:creator>
  <cp:keywords/>
  <dc:description/>
  <cp:lastModifiedBy>Gordana Milanković</cp:lastModifiedBy>
  <cp:lastPrinted>2022-12-19T07:52:18Z</cp:lastPrinted>
  <dcterms:created xsi:type="dcterms:W3CDTF">2013-03-07T07:52:21Z</dcterms:created>
  <dcterms:modified xsi:type="dcterms:W3CDTF">2023-07-06T11:30:42Z</dcterms:modified>
  <cp:category/>
  <cp:version/>
  <cp:contentType/>
  <cp:contentStatus/>
</cp:coreProperties>
</file>